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3BTCMF1\Documents\UPBCM2017\PFCE2017\Guia 2018-2019\"/>
    </mc:Choice>
  </mc:AlternateContent>
  <bookViews>
    <workbookView xWindow="0" yWindow="0" windowWidth="19200" windowHeight="11595" tabRatio="356"/>
  </bookViews>
  <sheets>
    <sheet name="FormatoInstitucional" sheetId="1" r:id="rId1"/>
    <sheet name="FormatoDES" sheetId="2" r:id="rId2"/>
  </sheets>
  <definedNames>
    <definedName name="_xlnm.Print_Area" localSheetId="1">FormatoDES!$A$1:$V$311</definedName>
    <definedName name="_xlnm.Print_Area" localSheetId="0">FormatoInstitucional!$A$1:$Y$359</definedName>
    <definedName name="_xlnm.Print_Titles" localSheetId="1">FormatoDES!$1:$13</definedName>
    <definedName name="_xlnm.Print_Titles" localSheetId="0">FormatoInstitucional!$1:$5</definedName>
  </definedNames>
  <calcPr calcId="152511" concurrentCalc="0"/>
  <extLst>
    <ext xmlns:mx="http://schemas.microsoft.com/office/mac/excel/2008/main" uri="{7523E5D3-25F3-A5E0-1632-64F254C22452}">
      <mx:ArchID Flags="2"/>
    </ext>
  </extLst>
</workbook>
</file>

<file path=xl/calcChain.xml><?xml version="1.0" encoding="utf-8"?>
<calcChain xmlns="http://schemas.openxmlformats.org/spreadsheetml/2006/main">
  <c r="Y30" i="1" l="1"/>
  <c r="Y29" i="1"/>
  <c r="Y17" i="1"/>
  <c r="Y16" i="1"/>
  <c r="Y93" i="1"/>
  <c r="Y107" i="1"/>
  <c r="X107" i="1"/>
  <c r="W107" i="1"/>
  <c r="V93" i="1"/>
  <c r="V107" i="1"/>
  <c r="U107" i="1"/>
  <c r="T107" i="1"/>
  <c r="Y92" i="1"/>
  <c r="Y106" i="1"/>
  <c r="X106" i="1"/>
  <c r="W106" i="1"/>
  <c r="V92" i="1"/>
  <c r="V106" i="1"/>
  <c r="U106" i="1"/>
  <c r="T106" i="1"/>
  <c r="Y91" i="1"/>
  <c r="Y105" i="1"/>
  <c r="X105" i="1"/>
  <c r="W105" i="1"/>
  <c r="V91" i="1"/>
  <c r="V105" i="1"/>
  <c r="U105" i="1"/>
  <c r="T105" i="1"/>
  <c r="Y90" i="1"/>
  <c r="Y104" i="1"/>
  <c r="X104" i="1"/>
  <c r="W104" i="1"/>
  <c r="V90" i="1"/>
  <c r="V104" i="1"/>
  <c r="U104" i="1"/>
  <c r="T104" i="1"/>
  <c r="Y89" i="1"/>
  <c r="Y103" i="1"/>
  <c r="X103" i="1"/>
  <c r="W103" i="1"/>
  <c r="V89" i="1"/>
  <c r="V103" i="1"/>
  <c r="U103" i="1"/>
  <c r="T103" i="1"/>
  <c r="Y88" i="1"/>
  <c r="Y102" i="1"/>
  <c r="X102" i="1"/>
  <c r="W102" i="1"/>
  <c r="V88" i="1"/>
  <c r="V102" i="1"/>
  <c r="U102" i="1"/>
  <c r="T102" i="1"/>
  <c r="Y84" i="1"/>
  <c r="Y85" i="1"/>
  <c r="Y86" i="1"/>
  <c r="Y87" i="1"/>
  <c r="Y75" i="1"/>
  <c r="Y101" i="1"/>
  <c r="X87" i="1"/>
  <c r="X101" i="1"/>
  <c r="W87" i="1"/>
  <c r="W101" i="1"/>
  <c r="V84" i="1"/>
  <c r="V85" i="1"/>
  <c r="V86" i="1"/>
  <c r="V87" i="1"/>
  <c r="V75" i="1"/>
  <c r="V101" i="1"/>
  <c r="U87" i="1"/>
  <c r="U101" i="1"/>
  <c r="T87" i="1"/>
  <c r="T101" i="1"/>
  <c r="Y100" i="1"/>
  <c r="X100" i="1"/>
  <c r="W100" i="1"/>
  <c r="V100" i="1"/>
  <c r="U100" i="1"/>
  <c r="T100" i="1"/>
  <c r="Y99" i="1"/>
  <c r="X99" i="1"/>
  <c r="W99" i="1"/>
  <c r="V99" i="1"/>
  <c r="U99" i="1"/>
  <c r="T99" i="1"/>
  <c r="Y98" i="1"/>
  <c r="X98" i="1"/>
  <c r="W98" i="1"/>
  <c r="V98" i="1"/>
  <c r="U98" i="1"/>
  <c r="T98" i="1"/>
  <c r="X78" i="1"/>
  <c r="W78" i="1"/>
  <c r="W77" i="1"/>
  <c r="X77" i="1"/>
  <c r="Y77" i="1"/>
  <c r="Y76" i="1"/>
  <c r="Y78" i="1"/>
  <c r="U78" i="1"/>
  <c r="T78" i="1"/>
  <c r="T77" i="1"/>
  <c r="U77" i="1"/>
  <c r="V77" i="1"/>
  <c r="V76" i="1"/>
  <c r="V78" i="1"/>
  <c r="Q58" i="1"/>
  <c r="P58" i="1"/>
  <c r="Y58" i="1"/>
  <c r="X58" i="1"/>
  <c r="I58" i="1"/>
  <c r="H58" i="1"/>
  <c r="S43" i="1"/>
  <c r="R43" i="1"/>
  <c r="Q43" i="1"/>
  <c r="S42" i="1"/>
  <c r="R42" i="1"/>
  <c r="Q42" i="1"/>
  <c r="J43" i="1"/>
  <c r="I43" i="1"/>
  <c r="H43" i="1"/>
  <c r="J42" i="1"/>
  <c r="I42" i="1"/>
  <c r="H42" i="1"/>
  <c r="AB37" i="1"/>
  <c r="AB36" i="1"/>
  <c r="AA37" i="1"/>
  <c r="AA36" i="1"/>
  <c r="R37" i="1"/>
  <c r="R36" i="1"/>
  <c r="Q37" i="1"/>
  <c r="Q36" i="1"/>
  <c r="I37" i="1"/>
  <c r="AA43" i="1"/>
  <c r="I36" i="1"/>
  <c r="AA42" i="1"/>
  <c r="H37" i="1"/>
  <c r="H36" i="1"/>
  <c r="AB30" i="1"/>
  <c r="AA30" i="1"/>
  <c r="Z30" i="1"/>
  <c r="AB29" i="1"/>
  <c r="AA29" i="1"/>
  <c r="Z29" i="1"/>
  <c r="X29" i="1"/>
  <c r="AB17" i="1"/>
  <c r="AB16" i="1"/>
  <c r="AA17" i="1"/>
  <c r="AA16" i="1"/>
  <c r="Z17" i="1"/>
  <c r="Z16" i="1"/>
  <c r="K312" i="1"/>
  <c r="I312" i="1"/>
  <c r="G312" i="1"/>
  <c r="B297" i="1"/>
  <c r="B296" i="1"/>
  <c r="B295" i="1"/>
  <c r="B294" i="1"/>
  <c r="B293" i="1"/>
  <c r="B292" i="1"/>
  <c r="B291" i="1"/>
  <c r="B290" i="1"/>
  <c r="N285" i="1"/>
  <c r="N284" i="1"/>
  <c r="N283" i="1"/>
  <c r="N282" i="1"/>
  <c r="N281" i="1"/>
  <c r="N280" i="1"/>
  <c r="N279" i="1"/>
  <c r="M190" i="1"/>
  <c r="K190" i="1"/>
  <c r="I190" i="1"/>
  <c r="G190" i="1"/>
  <c r="M189" i="1"/>
  <c r="K189" i="1"/>
  <c r="I189" i="1"/>
  <c r="G189" i="1"/>
  <c r="M185" i="1"/>
  <c r="K185" i="1"/>
  <c r="I185" i="1"/>
  <c r="G185" i="1"/>
  <c r="M184" i="1"/>
  <c r="K184" i="1"/>
  <c r="I184" i="1"/>
  <c r="G184" i="1"/>
  <c r="M182" i="1"/>
  <c r="K182" i="1"/>
  <c r="I183" i="1"/>
  <c r="I182" i="1"/>
  <c r="M181" i="1"/>
  <c r="K181" i="1"/>
  <c r="I181" i="1"/>
  <c r="G181" i="1"/>
  <c r="M180" i="1"/>
  <c r="K180" i="1"/>
  <c r="I180" i="1"/>
  <c r="M179" i="1"/>
  <c r="K179" i="1"/>
  <c r="I179" i="1"/>
  <c r="I174" i="1"/>
  <c r="G174" i="1"/>
  <c r="M169" i="1"/>
  <c r="K169" i="1"/>
  <c r="I169" i="1"/>
  <c r="M158" i="1"/>
  <c r="K158" i="1"/>
  <c r="I158" i="1"/>
  <c r="G158" i="1"/>
  <c r="M122" i="1"/>
  <c r="K122" i="1"/>
  <c r="I122" i="1"/>
  <c r="G122" i="1"/>
  <c r="M121" i="1"/>
  <c r="K121" i="1"/>
  <c r="G121" i="1"/>
  <c r="M120" i="1"/>
  <c r="K120" i="1"/>
  <c r="G120" i="1"/>
  <c r="M119" i="1"/>
  <c r="K119" i="1"/>
  <c r="M118" i="1"/>
  <c r="K118" i="1"/>
  <c r="I121" i="1"/>
  <c r="I120" i="1"/>
  <c r="I119" i="1"/>
  <c r="G119" i="1"/>
  <c r="C118" i="1"/>
  <c r="E118" i="1"/>
  <c r="G118" i="1"/>
  <c r="I118" i="1"/>
  <c r="C119" i="1"/>
  <c r="E119" i="1"/>
  <c r="C120" i="1"/>
  <c r="E120" i="1"/>
  <c r="M117" i="1"/>
  <c r="K117" i="1"/>
  <c r="I117" i="1"/>
  <c r="M132" i="1"/>
  <c r="K132" i="1"/>
  <c r="I132" i="1"/>
  <c r="G132" i="1"/>
  <c r="B98" i="1"/>
  <c r="M93" i="1"/>
  <c r="M92" i="1"/>
  <c r="M91" i="1"/>
  <c r="M90" i="1"/>
  <c r="M89" i="1"/>
  <c r="M88" i="1"/>
  <c r="M86" i="1"/>
  <c r="M85" i="1"/>
  <c r="M84" i="1"/>
  <c r="R107" i="1"/>
  <c r="Q107" i="1"/>
  <c r="O107" i="1"/>
  <c r="N107" i="1"/>
  <c r="L107" i="1"/>
  <c r="K107" i="1"/>
  <c r="I107" i="1"/>
  <c r="H107" i="1"/>
  <c r="F107" i="1"/>
  <c r="E107" i="1"/>
  <c r="R106" i="1"/>
  <c r="Q106" i="1"/>
  <c r="O106" i="1"/>
  <c r="N106" i="1"/>
  <c r="L106" i="1"/>
  <c r="K106" i="1"/>
  <c r="I106" i="1"/>
  <c r="H106" i="1"/>
  <c r="F106" i="1"/>
  <c r="E106" i="1"/>
  <c r="R105" i="1"/>
  <c r="Q105" i="1"/>
  <c r="O105" i="1"/>
  <c r="N105" i="1"/>
  <c r="L105" i="1"/>
  <c r="K105" i="1"/>
  <c r="I105" i="1"/>
  <c r="H105" i="1"/>
  <c r="F105" i="1"/>
  <c r="E105" i="1"/>
  <c r="R104" i="1"/>
  <c r="Q104" i="1"/>
  <c r="O104" i="1"/>
  <c r="N104" i="1"/>
  <c r="L104" i="1"/>
  <c r="K104" i="1"/>
  <c r="I104" i="1"/>
  <c r="H104" i="1"/>
  <c r="F104" i="1"/>
  <c r="E104" i="1"/>
  <c r="R103" i="1"/>
  <c r="Q103" i="1"/>
  <c r="O103" i="1"/>
  <c r="N103" i="1"/>
  <c r="L103" i="1"/>
  <c r="K103" i="1"/>
  <c r="I103" i="1"/>
  <c r="H103" i="1"/>
  <c r="F103" i="1"/>
  <c r="E103" i="1"/>
  <c r="R102" i="1"/>
  <c r="Q102" i="1"/>
  <c r="O102" i="1"/>
  <c r="N102" i="1"/>
  <c r="L102" i="1"/>
  <c r="K102" i="1"/>
  <c r="I102" i="1"/>
  <c r="H102" i="1"/>
  <c r="F102" i="1"/>
  <c r="E102" i="1"/>
  <c r="R100" i="1"/>
  <c r="Q100" i="1"/>
  <c r="O100" i="1"/>
  <c r="N100" i="1"/>
  <c r="L100" i="1"/>
  <c r="K100" i="1"/>
  <c r="I100" i="1"/>
  <c r="H100" i="1"/>
  <c r="F100" i="1"/>
  <c r="E100" i="1"/>
  <c r="R99" i="1"/>
  <c r="Q99" i="1"/>
  <c r="O99" i="1"/>
  <c r="N99" i="1"/>
  <c r="L99" i="1"/>
  <c r="K99" i="1"/>
  <c r="I99" i="1"/>
  <c r="H99" i="1"/>
  <c r="F99" i="1"/>
  <c r="E99" i="1"/>
  <c r="R98" i="1"/>
  <c r="Q98" i="1"/>
  <c r="O98" i="1"/>
  <c r="N98" i="1"/>
  <c r="L98" i="1"/>
  <c r="K98" i="1"/>
  <c r="I98" i="1"/>
  <c r="H98" i="1"/>
  <c r="F98" i="1"/>
  <c r="E98" i="1"/>
  <c r="L87" i="1"/>
  <c r="L101" i="1"/>
  <c r="K87" i="1"/>
  <c r="K101" i="1"/>
  <c r="J93" i="1"/>
  <c r="J107" i="1"/>
  <c r="J92" i="1"/>
  <c r="J106" i="1"/>
  <c r="J91" i="1"/>
  <c r="J105" i="1"/>
  <c r="J90" i="1"/>
  <c r="J104" i="1"/>
  <c r="J89" i="1"/>
  <c r="J103" i="1"/>
  <c r="J88" i="1"/>
  <c r="J102" i="1"/>
  <c r="J86" i="1"/>
  <c r="J100" i="1"/>
  <c r="J85" i="1"/>
  <c r="J99" i="1"/>
  <c r="J84" i="1"/>
  <c r="J98" i="1"/>
  <c r="J76" i="1"/>
  <c r="J75" i="1"/>
  <c r="J78" i="1"/>
  <c r="B36" i="1"/>
  <c r="Z37" i="1"/>
  <c r="Z43" i="1"/>
  <c r="X37" i="1"/>
  <c r="W37" i="1"/>
  <c r="V37" i="1"/>
  <c r="U37" i="1"/>
  <c r="T37" i="1"/>
  <c r="S37" i="1"/>
  <c r="O37" i="1"/>
  <c r="N37" i="1"/>
  <c r="M37" i="1"/>
  <c r="L37" i="1"/>
  <c r="K37" i="1"/>
  <c r="J37" i="1"/>
  <c r="F37" i="1"/>
  <c r="E37" i="1"/>
  <c r="D37" i="1"/>
  <c r="C37" i="1"/>
  <c r="Z36" i="1"/>
  <c r="Z42" i="1"/>
  <c r="X36" i="1"/>
  <c r="W36" i="1"/>
  <c r="V36" i="1"/>
  <c r="U36" i="1"/>
  <c r="T36" i="1"/>
  <c r="S36" i="1"/>
  <c r="O36" i="1"/>
  <c r="N36" i="1"/>
  <c r="M36" i="1"/>
  <c r="L36" i="1"/>
  <c r="K36" i="1"/>
  <c r="J36" i="1"/>
  <c r="F36" i="1"/>
  <c r="E36" i="1"/>
  <c r="D36" i="1"/>
  <c r="W16" i="1"/>
  <c r="W17" i="1"/>
  <c r="X17" i="1"/>
  <c r="V17" i="1"/>
  <c r="U17" i="1"/>
  <c r="T17" i="1"/>
  <c r="X16" i="1"/>
  <c r="V16" i="1"/>
  <c r="AB42" i="1"/>
  <c r="AB43" i="1"/>
  <c r="J87" i="1"/>
  <c r="J101" i="1"/>
  <c r="E134" i="2"/>
  <c r="E133" i="2"/>
  <c r="C134" i="2"/>
  <c r="C133" i="2"/>
  <c r="M116" i="1"/>
  <c r="K116" i="1"/>
  <c r="I116" i="1"/>
  <c r="G116" i="1"/>
  <c r="E116" i="1"/>
  <c r="C116" i="1"/>
  <c r="M115" i="1"/>
  <c r="K115" i="1"/>
  <c r="I115" i="1"/>
  <c r="G115" i="1"/>
  <c r="E115" i="1"/>
  <c r="C115" i="1"/>
  <c r="M114" i="1"/>
  <c r="K114" i="1"/>
  <c r="I114" i="1"/>
  <c r="G114" i="1"/>
  <c r="E114" i="1"/>
  <c r="C114" i="1"/>
  <c r="C180" i="1"/>
  <c r="C179" i="1"/>
  <c r="C195" i="2"/>
  <c r="C194" i="2"/>
  <c r="G297" i="1"/>
  <c r="F297" i="1"/>
  <c r="G296" i="1"/>
  <c r="F296" i="1"/>
  <c r="S285" i="1"/>
  <c r="R285" i="1"/>
  <c r="G295" i="1"/>
  <c r="F295" i="1"/>
  <c r="S284" i="1"/>
  <c r="R284" i="1"/>
  <c r="G294" i="1"/>
  <c r="F294" i="1"/>
  <c r="S283" i="1"/>
  <c r="R283" i="1"/>
  <c r="G293" i="1"/>
  <c r="F293" i="1"/>
  <c r="S282" i="1"/>
  <c r="R282" i="1"/>
  <c r="G292" i="1"/>
  <c r="F292" i="1"/>
  <c r="S281" i="1"/>
  <c r="R281" i="1"/>
  <c r="G291" i="1"/>
  <c r="F291" i="1"/>
  <c r="S280" i="1"/>
  <c r="R280" i="1"/>
  <c r="G290" i="1"/>
  <c r="F290" i="1"/>
  <c r="S279" i="1"/>
  <c r="R279" i="1"/>
  <c r="D217" i="2"/>
  <c r="D216" i="2"/>
  <c r="D215" i="2"/>
  <c r="D214" i="2"/>
  <c r="D213" i="2"/>
  <c r="D212" i="2"/>
  <c r="D211" i="2"/>
  <c r="N217" i="2"/>
  <c r="N216" i="2"/>
  <c r="S229" i="2"/>
  <c r="S228" i="2"/>
  <c r="S227" i="2"/>
  <c r="S226" i="2"/>
  <c r="S225" i="2"/>
  <c r="S224" i="2"/>
  <c r="S223" i="2"/>
  <c r="S222" i="2"/>
  <c r="S221" i="2"/>
  <c r="S220" i="2"/>
  <c r="S219" i="2"/>
  <c r="S218" i="2"/>
  <c r="S217" i="2"/>
  <c r="S216" i="2"/>
  <c r="S215" i="2"/>
  <c r="S214" i="2"/>
  <c r="S213" i="2"/>
  <c r="S212" i="2"/>
  <c r="S211" i="2"/>
  <c r="Q226" i="2"/>
  <c r="Q225" i="2"/>
  <c r="Q224" i="2"/>
  <c r="Q223" i="2"/>
  <c r="Q218" i="2"/>
  <c r="Q217" i="2"/>
  <c r="Q216" i="2"/>
  <c r="Q215" i="2"/>
  <c r="P229" i="2"/>
  <c r="P228" i="2"/>
  <c r="P227" i="2"/>
  <c r="P226" i="2"/>
  <c r="P225" i="2"/>
  <c r="P224" i="2"/>
  <c r="P223" i="2"/>
  <c r="P222" i="2"/>
  <c r="P221" i="2"/>
  <c r="P220" i="2"/>
  <c r="P219" i="2"/>
  <c r="P218" i="2"/>
  <c r="P217" i="2"/>
  <c r="P216" i="2"/>
  <c r="P215" i="2"/>
  <c r="P214" i="2"/>
  <c r="P213" i="2"/>
  <c r="P212" i="2"/>
  <c r="P211" i="2"/>
  <c r="N226" i="2"/>
  <c r="N225" i="2"/>
  <c r="N224" i="2"/>
  <c r="N223" i="2"/>
  <c r="N218" i="2"/>
  <c r="N215" i="2"/>
  <c r="M229" i="2"/>
  <c r="M228" i="2"/>
  <c r="M227" i="2"/>
  <c r="M226" i="2"/>
  <c r="M225" i="2"/>
  <c r="M224" i="2"/>
  <c r="M223" i="2"/>
  <c r="M222" i="2"/>
  <c r="M221" i="2"/>
  <c r="M220" i="2"/>
  <c r="M219" i="2"/>
  <c r="M218" i="2"/>
  <c r="M217" i="2"/>
  <c r="M216" i="2"/>
  <c r="M215" i="2"/>
  <c r="M214" i="2"/>
  <c r="M213" i="2"/>
  <c r="M212" i="2"/>
  <c r="M211" i="2"/>
  <c r="K226" i="2"/>
  <c r="K225" i="2"/>
  <c r="K224" i="2"/>
  <c r="K223" i="2"/>
  <c r="K218" i="2"/>
  <c r="K217" i="2"/>
  <c r="K216" i="2"/>
  <c r="K215" i="2"/>
  <c r="J229" i="2"/>
  <c r="J228" i="2"/>
  <c r="J227" i="2"/>
  <c r="J226" i="2"/>
  <c r="J225" i="2"/>
  <c r="J224" i="2"/>
  <c r="J223" i="2"/>
  <c r="J222" i="2"/>
  <c r="J221" i="2"/>
  <c r="J220" i="2"/>
  <c r="J219" i="2"/>
  <c r="J218" i="2"/>
  <c r="J217" i="2"/>
  <c r="J216" i="2"/>
  <c r="J215" i="2"/>
  <c r="J214" i="2"/>
  <c r="J213" i="2"/>
  <c r="J212" i="2"/>
  <c r="J211" i="2"/>
  <c r="H226" i="2"/>
  <c r="H225" i="2"/>
  <c r="H224" i="2"/>
  <c r="H223" i="2"/>
  <c r="H218" i="2"/>
  <c r="H217" i="2"/>
  <c r="H216" i="2"/>
  <c r="H215" i="2"/>
  <c r="G229" i="2"/>
  <c r="G228" i="2"/>
  <c r="G227" i="2"/>
  <c r="G226" i="2"/>
  <c r="G225" i="2"/>
  <c r="G224" i="2"/>
  <c r="G223" i="2"/>
  <c r="G222" i="2"/>
  <c r="G221" i="2"/>
  <c r="G220" i="2"/>
  <c r="G219" i="2"/>
  <c r="G218" i="2"/>
  <c r="G217" i="2"/>
  <c r="G216" i="2"/>
  <c r="G215" i="2"/>
  <c r="G214" i="2"/>
  <c r="G213" i="2"/>
  <c r="G212" i="2"/>
  <c r="G211" i="2"/>
  <c r="E226" i="2"/>
  <c r="E225" i="2"/>
  <c r="E224" i="2"/>
  <c r="E223" i="2"/>
  <c r="E218" i="2"/>
  <c r="E217" i="2"/>
  <c r="E216" i="2"/>
  <c r="E215" i="2"/>
  <c r="D229" i="2"/>
  <c r="D228" i="2"/>
  <c r="D227" i="2"/>
  <c r="D226" i="2"/>
  <c r="D225" i="2"/>
  <c r="D224" i="2"/>
  <c r="D223" i="2"/>
  <c r="D222" i="2"/>
  <c r="D221" i="2"/>
  <c r="D220" i="2"/>
  <c r="D219" i="2"/>
  <c r="D218" i="2"/>
  <c r="B226" i="2"/>
  <c r="B225" i="2"/>
  <c r="B224" i="2"/>
  <c r="B223" i="2"/>
  <c r="B218" i="2"/>
  <c r="B217" i="2"/>
  <c r="B216" i="2"/>
  <c r="B215" i="2"/>
  <c r="M214" i="1"/>
  <c r="M213" i="1"/>
  <c r="M212" i="1"/>
  <c r="M211" i="1"/>
  <c r="M210" i="1"/>
  <c r="M209" i="1"/>
  <c r="M208" i="1"/>
  <c r="M207" i="1"/>
  <c r="M206" i="1"/>
  <c r="M205" i="1"/>
  <c r="M204" i="1"/>
  <c r="M203" i="1"/>
  <c r="M202" i="1"/>
  <c r="M201" i="1"/>
  <c r="M200" i="1"/>
  <c r="M199" i="1"/>
  <c r="M198" i="1"/>
  <c r="M197" i="1"/>
  <c r="M196" i="1"/>
  <c r="J214" i="1"/>
  <c r="J213" i="1"/>
  <c r="J212" i="1"/>
  <c r="J211" i="1"/>
  <c r="J210" i="1"/>
  <c r="J209" i="1"/>
  <c r="J208" i="1"/>
  <c r="J207" i="1"/>
  <c r="J206" i="1"/>
  <c r="J205" i="1"/>
  <c r="J204" i="1"/>
  <c r="J203" i="1"/>
  <c r="J202" i="1"/>
  <c r="J201" i="1"/>
  <c r="J200" i="1"/>
  <c r="J199" i="1"/>
  <c r="J198" i="1"/>
  <c r="J197" i="1"/>
  <c r="J196" i="1"/>
  <c r="G214" i="1"/>
  <c r="G213" i="1"/>
  <c r="G212" i="1"/>
  <c r="G211" i="1"/>
  <c r="G210" i="1"/>
  <c r="G209" i="1"/>
  <c r="G208" i="1"/>
  <c r="G207" i="1"/>
  <c r="G206" i="1"/>
  <c r="G205" i="1"/>
  <c r="G204" i="1"/>
  <c r="G203" i="1"/>
  <c r="G202" i="1"/>
  <c r="G201" i="1"/>
  <c r="G200" i="1"/>
  <c r="G199" i="1"/>
  <c r="G198" i="1"/>
  <c r="G197" i="1"/>
  <c r="G196" i="1"/>
  <c r="D214" i="1"/>
  <c r="D213" i="1"/>
  <c r="D212" i="1"/>
  <c r="D211" i="1"/>
  <c r="D210" i="1"/>
  <c r="D209" i="1"/>
  <c r="D208" i="1"/>
  <c r="D207" i="1"/>
  <c r="D206" i="1"/>
  <c r="D205" i="1"/>
  <c r="D204" i="1"/>
  <c r="D203" i="1"/>
  <c r="D202" i="1"/>
  <c r="D201" i="1"/>
  <c r="D200" i="1"/>
  <c r="D199" i="1"/>
  <c r="D198" i="1"/>
  <c r="D197" i="1"/>
  <c r="D196" i="1"/>
  <c r="K211" i="1"/>
  <c r="H211" i="1"/>
  <c r="E211" i="1"/>
  <c r="B211" i="1"/>
  <c r="K210" i="1"/>
  <c r="H210" i="1"/>
  <c r="E210" i="1"/>
  <c r="B210" i="1"/>
  <c r="K209" i="1"/>
  <c r="H209" i="1"/>
  <c r="E209" i="1"/>
  <c r="B209" i="1"/>
  <c r="K208" i="1"/>
  <c r="H208" i="1"/>
  <c r="E208" i="1"/>
  <c r="B208" i="1"/>
  <c r="K203" i="1"/>
  <c r="H203" i="1"/>
  <c r="E203" i="1"/>
  <c r="B203" i="1"/>
  <c r="K202" i="1"/>
  <c r="H202" i="1"/>
  <c r="E202" i="1"/>
  <c r="B202" i="1"/>
  <c r="K201" i="1"/>
  <c r="H201" i="1"/>
  <c r="E201" i="1"/>
  <c r="B201" i="1"/>
  <c r="K200" i="1"/>
  <c r="H200" i="1"/>
  <c r="E200" i="1"/>
  <c r="B200" i="1"/>
  <c r="N211" i="1"/>
  <c r="N210" i="1"/>
  <c r="N209" i="1"/>
  <c r="N208" i="1"/>
  <c r="N203" i="1"/>
  <c r="N202" i="1"/>
  <c r="N201" i="1"/>
  <c r="N200" i="1"/>
  <c r="S214" i="1"/>
  <c r="P214" i="1"/>
  <c r="S213" i="1"/>
  <c r="P213" i="1"/>
  <c r="S212" i="1"/>
  <c r="P211" i="1"/>
  <c r="Q211" i="1"/>
  <c r="S210" i="1"/>
  <c r="Q210" i="1"/>
  <c r="P210" i="1"/>
  <c r="S209" i="1"/>
  <c r="Q209" i="1"/>
  <c r="P209" i="1"/>
  <c r="S208" i="1"/>
  <c r="Q208" i="1"/>
  <c r="P208" i="1"/>
  <c r="S203" i="1"/>
  <c r="Q203" i="1"/>
  <c r="P203" i="1"/>
  <c r="S202" i="1"/>
  <c r="Q202" i="1"/>
  <c r="P202" i="1"/>
  <c r="S201" i="1"/>
  <c r="Q201" i="1"/>
  <c r="P201" i="1"/>
  <c r="S200" i="1"/>
  <c r="Q200" i="1"/>
  <c r="P200" i="1"/>
  <c r="P199" i="1"/>
  <c r="P198" i="1"/>
  <c r="P197" i="1"/>
  <c r="P196" i="1"/>
  <c r="S199" i="1"/>
  <c r="S198" i="1"/>
  <c r="S196" i="1"/>
  <c r="S197" i="1"/>
  <c r="L228" i="1"/>
  <c r="J228" i="1"/>
  <c r="H228" i="1"/>
  <c r="F228" i="1"/>
  <c r="D228" i="1"/>
  <c r="B228" i="1"/>
  <c r="M253" i="1"/>
  <c r="K253" i="1"/>
  <c r="I253" i="1"/>
  <c r="G253" i="1"/>
  <c r="E253" i="1"/>
  <c r="C253" i="1"/>
  <c r="R78" i="1"/>
  <c r="Q78" i="1"/>
  <c r="N78" i="1"/>
  <c r="M312" i="1"/>
  <c r="E312" i="1"/>
  <c r="C312" i="1"/>
  <c r="S207" i="1"/>
  <c r="P207" i="1"/>
  <c r="S205" i="1"/>
  <c r="P205" i="1"/>
  <c r="S204" i="1"/>
  <c r="P204" i="1"/>
  <c r="M155" i="1"/>
  <c r="K155" i="1"/>
  <c r="I155" i="1"/>
  <c r="G155" i="1"/>
  <c r="E155" i="1"/>
  <c r="C155" i="1"/>
  <c r="E132" i="1"/>
  <c r="C132" i="1"/>
  <c r="G117" i="1"/>
  <c r="E117" i="1"/>
  <c r="C117" i="1"/>
  <c r="M267" i="2"/>
  <c r="K267" i="2"/>
  <c r="I267" i="2"/>
  <c r="G267" i="2"/>
  <c r="E267" i="2"/>
  <c r="C267" i="2"/>
  <c r="M197" i="2"/>
  <c r="M196" i="2"/>
  <c r="K197" i="2"/>
  <c r="K196" i="2"/>
  <c r="I197" i="2"/>
  <c r="I196" i="2"/>
  <c r="G197" i="2"/>
  <c r="G196" i="2"/>
  <c r="E197" i="2"/>
  <c r="E196" i="2"/>
  <c r="C197" i="2"/>
  <c r="C196" i="2"/>
  <c r="M148" i="2"/>
  <c r="K148" i="2"/>
  <c r="I148" i="2"/>
  <c r="G148" i="2"/>
  <c r="E148" i="2"/>
  <c r="C148" i="2"/>
  <c r="M135" i="2"/>
  <c r="K135" i="2"/>
  <c r="I135" i="2"/>
  <c r="G135" i="2"/>
  <c r="E135" i="2"/>
  <c r="C135" i="2"/>
  <c r="S50" i="2"/>
  <c r="R50" i="2"/>
  <c r="Q50" i="2"/>
  <c r="P50" i="2"/>
  <c r="O50" i="2"/>
  <c r="N50" i="2"/>
  <c r="S49" i="2"/>
  <c r="R49" i="2"/>
  <c r="Q49" i="2"/>
  <c r="P49" i="2"/>
  <c r="O49" i="2"/>
  <c r="N49" i="2"/>
  <c r="O78" i="1"/>
  <c r="R77" i="1"/>
  <c r="Q77" i="1"/>
  <c r="O77" i="1"/>
  <c r="N77" i="1"/>
  <c r="S76" i="1"/>
  <c r="P76" i="1"/>
  <c r="M242" i="1"/>
  <c r="L242" i="1"/>
  <c r="K242" i="1"/>
  <c r="J242" i="1"/>
  <c r="I242" i="1"/>
  <c r="H242" i="1"/>
  <c r="G242" i="1"/>
  <c r="F242" i="1"/>
  <c r="E242" i="1"/>
  <c r="D242" i="1"/>
  <c r="C242" i="1"/>
  <c r="B242" i="1"/>
  <c r="G182" i="1"/>
  <c r="E182" i="1"/>
  <c r="E181" i="1"/>
  <c r="C182" i="1"/>
  <c r="C181" i="1"/>
  <c r="M154" i="1"/>
  <c r="K154" i="1"/>
  <c r="I154" i="1"/>
  <c r="G154" i="1"/>
  <c r="E154" i="1"/>
  <c r="C154" i="1"/>
  <c r="M156" i="1"/>
  <c r="K156" i="1"/>
  <c r="I156" i="1"/>
  <c r="G156" i="1"/>
  <c r="E156" i="1"/>
  <c r="C156" i="1"/>
  <c r="C98" i="1"/>
  <c r="S93" i="1"/>
  <c r="S107" i="1"/>
  <c r="P93" i="1"/>
  <c r="P107" i="1"/>
  <c r="S92" i="1"/>
  <c r="S106" i="1"/>
  <c r="P92" i="1"/>
  <c r="P106" i="1"/>
  <c r="S91" i="1"/>
  <c r="S105" i="1"/>
  <c r="P91" i="1"/>
  <c r="P105" i="1"/>
  <c r="S90" i="1"/>
  <c r="S104" i="1"/>
  <c r="P90" i="1"/>
  <c r="P104" i="1"/>
  <c r="S89" i="1"/>
  <c r="S103" i="1"/>
  <c r="P89" i="1"/>
  <c r="P103" i="1"/>
  <c r="S88" i="1"/>
  <c r="S102" i="1"/>
  <c r="P88" i="1"/>
  <c r="P102" i="1"/>
  <c r="R87" i="1"/>
  <c r="R101" i="1"/>
  <c r="Q87" i="1"/>
  <c r="Q101" i="1"/>
  <c r="O87" i="1"/>
  <c r="O101" i="1"/>
  <c r="N87" i="1"/>
  <c r="N101" i="1"/>
  <c r="S86" i="1"/>
  <c r="S100" i="1"/>
  <c r="P86" i="1"/>
  <c r="P100" i="1"/>
  <c r="S85" i="1"/>
  <c r="S99" i="1"/>
  <c r="P85" i="1"/>
  <c r="P99" i="1"/>
  <c r="S84" i="1"/>
  <c r="S98" i="1"/>
  <c r="P84" i="1"/>
  <c r="P98" i="1"/>
  <c r="M107" i="1"/>
  <c r="G93" i="1"/>
  <c r="G107" i="1"/>
  <c r="D93" i="1"/>
  <c r="M106" i="1"/>
  <c r="G92" i="1"/>
  <c r="G106" i="1"/>
  <c r="D92" i="1"/>
  <c r="M105" i="1"/>
  <c r="G91" i="1"/>
  <c r="G105" i="1"/>
  <c r="D91" i="1"/>
  <c r="M104" i="1"/>
  <c r="G90" i="1"/>
  <c r="G104" i="1"/>
  <c r="D90" i="1"/>
  <c r="M103" i="1"/>
  <c r="G89" i="1"/>
  <c r="G103" i="1"/>
  <c r="D89" i="1"/>
  <c r="M102" i="1"/>
  <c r="G88" i="1"/>
  <c r="G102" i="1"/>
  <c r="D88" i="1"/>
  <c r="I87" i="1"/>
  <c r="I101" i="1"/>
  <c r="H87" i="1"/>
  <c r="H101" i="1"/>
  <c r="F87" i="1"/>
  <c r="F101" i="1"/>
  <c r="E87" i="1"/>
  <c r="E101" i="1"/>
  <c r="C87" i="1"/>
  <c r="B87" i="1"/>
  <c r="M100" i="1"/>
  <c r="G86" i="1"/>
  <c r="G100" i="1"/>
  <c r="D86" i="1"/>
  <c r="M99" i="1"/>
  <c r="G85" i="1"/>
  <c r="G99" i="1"/>
  <c r="D85" i="1"/>
  <c r="D99" i="1"/>
  <c r="M98" i="1"/>
  <c r="G84" i="1"/>
  <c r="G98" i="1"/>
  <c r="D84" i="1"/>
  <c r="D98" i="1"/>
  <c r="S75" i="1"/>
  <c r="S78" i="1"/>
  <c r="P75" i="1"/>
  <c r="P78" i="1"/>
  <c r="F78" i="1"/>
  <c r="E78" i="1"/>
  <c r="C78" i="1"/>
  <c r="L77" i="1"/>
  <c r="L78" i="1"/>
  <c r="K77" i="1"/>
  <c r="K78" i="1"/>
  <c r="I77" i="1"/>
  <c r="I78" i="1"/>
  <c r="H77" i="1"/>
  <c r="F77" i="1"/>
  <c r="E77" i="1"/>
  <c r="C77" i="1"/>
  <c r="B77" i="1"/>
  <c r="B78" i="1"/>
  <c r="M76" i="1"/>
  <c r="G76" i="1"/>
  <c r="D76" i="1"/>
  <c r="M75" i="1"/>
  <c r="G75" i="1"/>
  <c r="G78" i="1"/>
  <c r="D75" i="1"/>
  <c r="U58" i="1"/>
  <c r="L135" i="1"/>
  <c r="M134" i="1"/>
  <c r="J135" i="1"/>
  <c r="K133" i="1"/>
  <c r="F135" i="1"/>
  <c r="G133" i="1"/>
  <c r="D135" i="1"/>
  <c r="B135" i="1"/>
  <c r="C133" i="1"/>
  <c r="E134" i="1"/>
  <c r="D78" i="1"/>
  <c r="H78" i="1"/>
  <c r="J77" i="1"/>
  <c r="D248" i="1"/>
  <c r="S77" i="1"/>
  <c r="G248" i="1"/>
  <c r="G77" i="1"/>
  <c r="C248" i="1"/>
  <c r="M133" i="1"/>
  <c r="K134" i="1"/>
  <c r="D77" i="1"/>
  <c r="B248" i="1"/>
  <c r="P77" i="1"/>
  <c r="F248" i="1"/>
  <c r="E133" i="1"/>
  <c r="G87" i="1"/>
  <c r="G101" i="1"/>
  <c r="M87" i="1"/>
  <c r="M101" i="1"/>
  <c r="S87" i="1"/>
  <c r="S101" i="1"/>
  <c r="P87" i="1"/>
  <c r="P101" i="1"/>
  <c r="C134" i="1"/>
  <c r="G134" i="1"/>
  <c r="D87" i="1"/>
  <c r="M77" i="1"/>
  <c r="E248" i="1"/>
  <c r="D105" i="1"/>
  <c r="D104" i="1"/>
  <c r="C105" i="1"/>
  <c r="C104" i="1"/>
  <c r="B105" i="1"/>
  <c r="B104" i="1"/>
  <c r="M78" i="1"/>
  <c r="S90" i="2"/>
  <c r="R90" i="2"/>
  <c r="Q90" i="2"/>
  <c r="P90" i="2"/>
  <c r="O90" i="2"/>
  <c r="N90" i="2"/>
  <c r="M90" i="2"/>
  <c r="L90" i="2"/>
  <c r="K90" i="2"/>
  <c r="J90" i="2"/>
  <c r="I90" i="2"/>
  <c r="H90" i="2"/>
  <c r="G90" i="2"/>
  <c r="F90" i="2"/>
  <c r="E90" i="2"/>
  <c r="D90" i="2"/>
  <c r="C90" i="2"/>
  <c r="B90" i="2"/>
  <c r="O58" i="1"/>
  <c r="N58" i="1"/>
  <c r="M58" i="1"/>
  <c r="L58" i="1"/>
  <c r="K58" i="1"/>
  <c r="J58" i="1"/>
  <c r="G58" i="1"/>
  <c r="F58" i="1"/>
  <c r="E58" i="1"/>
  <c r="D58" i="1"/>
  <c r="C58" i="1"/>
  <c r="B58" i="1"/>
  <c r="W58" i="1"/>
  <c r="V58" i="1"/>
  <c r="T58" i="1"/>
  <c r="S58" i="1"/>
  <c r="R58" i="1"/>
  <c r="L284" i="1"/>
  <c r="M284" i="1"/>
  <c r="L285" i="1"/>
  <c r="M285" i="1"/>
  <c r="F284" i="1"/>
  <c r="G284" i="1"/>
  <c r="H284" i="1"/>
  <c r="F285" i="1"/>
  <c r="G285" i="1"/>
  <c r="H285" i="1"/>
  <c r="L272" i="1"/>
  <c r="M272" i="1"/>
  <c r="B284" i="1"/>
  <c r="L273" i="1"/>
  <c r="M273" i="1"/>
  <c r="B285" i="1"/>
  <c r="L274" i="1"/>
  <c r="M274" i="1"/>
  <c r="F272" i="1"/>
  <c r="G272" i="1"/>
  <c r="H272" i="1"/>
  <c r="F273" i="1"/>
  <c r="G273" i="1"/>
  <c r="H273" i="1"/>
  <c r="F274" i="1"/>
  <c r="G274" i="1"/>
  <c r="H274" i="1"/>
  <c r="B272" i="1"/>
  <c r="B273" i="1"/>
  <c r="B274" i="1"/>
  <c r="L292" i="2"/>
  <c r="M292" i="2"/>
  <c r="L293" i="2"/>
  <c r="M293" i="2"/>
  <c r="F292" i="2"/>
  <c r="G292" i="2"/>
  <c r="H292" i="2"/>
  <c r="F293" i="2"/>
  <c r="G293" i="2"/>
  <c r="H293" i="2"/>
  <c r="L281" i="2"/>
  <c r="M281" i="2"/>
  <c r="B292" i="2"/>
  <c r="L282" i="2"/>
  <c r="M282" i="2"/>
  <c r="B293" i="2"/>
  <c r="F281" i="2"/>
  <c r="G281" i="2"/>
  <c r="H281" i="2"/>
  <c r="F282" i="2"/>
  <c r="G282" i="2"/>
  <c r="H282" i="2"/>
  <c r="B281" i="2"/>
  <c r="B282" i="2"/>
  <c r="L303" i="2"/>
  <c r="M303" i="2"/>
  <c r="L304" i="2"/>
  <c r="M304" i="2"/>
  <c r="F303" i="2"/>
  <c r="G303" i="2"/>
  <c r="H303" i="2"/>
  <c r="F304" i="2"/>
  <c r="G304" i="2"/>
  <c r="H304" i="2"/>
  <c r="B303" i="2"/>
  <c r="B304" i="2"/>
  <c r="B275" i="2"/>
  <c r="L151" i="2"/>
  <c r="M150" i="2"/>
  <c r="J151" i="2"/>
  <c r="H151" i="2"/>
  <c r="I149" i="2"/>
  <c r="F151" i="2"/>
  <c r="G149" i="2"/>
  <c r="D151" i="2"/>
  <c r="E150" i="2"/>
  <c r="B151" i="2"/>
  <c r="H135" i="1"/>
  <c r="I134" i="1"/>
  <c r="I133" i="1"/>
  <c r="G150" i="2"/>
  <c r="C149" i="2"/>
  <c r="K149" i="2"/>
  <c r="I150" i="2"/>
  <c r="E149" i="2"/>
  <c r="M149" i="2"/>
  <c r="C150" i="2"/>
  <c r="K150" i="2"/>
  <c r="M174" i="2"/>
  <c r="K174" i="2"/>
  <c r="I174" i="2"/>
  <c r="G174" i="2"/>
  <c r="E174" i="2"/>
  <c r="C174" i="2"/>
  <c r="E158" i="1"/>
  <c r="C158" i="1"/>
  <c r="G180" i="1"/>
  <c r="E180" i="1"/>
  <c r="G179" i="1"/>
  <c r="E179" i="1"/>
  <c r="M318" i="1"/>
  <c r="M133" i="2"/>
  <c r="K133" i="2"/>
  <c r="I133" i="2"/>
  <c r="G133" i="2"/>
  <c r="M134" i="2"/>
  <c r="K134" i="2"/>
  <c r="I134" i="2"/>
  <c r="G134" i="2"/>
  <c r="C242" i="2"/>
  <c r="C241" i="2"/>
  <c r="C240" i="2"/>
  <c r="E242" i="2"/>
  <c r="E241" i="2"/>
  <c r="E240" i="2"/>
  <c r="G242" i="2"/>
  <c r="G241" i="2"/>
  <c r="G240" i="2"/>
  <c r="I242" i="2"/>
  <c r="I241" i="2"/>
  <c r="I240" i="2"/>
  <c r="K242" i="2"/>
  <c r="K241" i="2"/>
  <c r="K240" i="2"/>
  <c r="M242" i="2"/>
  <c r="M241" i="2"/>
  <c r="M240" i="2"/>
  <c r="S323" i="1"/>
  <c r="S322" i="1"/>
  <c r="S321" i="1"/>
  <c r="S320" i="1"/>
  <c r="S319" i="1"/>
  <c r="S318" i="1"/>
  <c r="P323" i="1"/>
  <c r="P322" i="1"/>
  <c r="P321" i="1"/>
  <c r="P320" i="1"/>
  <c r="P319" i="1"/>
  <c r="P318" i="1"/>
  <c r="M323" i="1"/>
  <c r="M322" i="1"/>
  <c r="M321" i="1"/>
  <c r="M320" i="1"/>
  <c r="M319" i="1"/>
  <c r="J323" i="1"/>
  <c r="J322" i="1"/>
  <c r="J321" i="1"/>
  <c r="J320" i="1"/>
  <c r="J319" i="1"/>
  <c r="J318" i="1"/>
  <c r="G323" i="1"/>
  <c r="G322" i="1"/>
  <c r="G321" i="1"/>
  <c r="G320" i="1"/>
  <c r="G319" i="1"/>
  <c r="G318" i="1"/>
  <c r="D323" i="1"/>
  <c r="D322" i="1"/>
  <c r="D321" i="1"/>
  <c r="D320" i="1"/>
  <c r="D319" i="1"/>
  <c r="D318" i="1"/>
  <c r="B243" i="2"/>
  <c r="D243" i="2"/>
  <c r="F243" i="2"/>
  <c r="H243" i="2"/>
  <c r="J243" i="2"/>
  <c r="L243" i="2"/>
  <c r="B143" i="2"/>
  <c r="C142" i="2"/>
  <c r="C141" i="2"/>
  <c r="H302" i="2"/>
  <c r="H301" i="2"/>
  <c r="H300" i="2"/>
  <c r="H299" i="2"/>
  <c r="H298" i="2"/>
  <c r="H297" i="2"/>
  <c r="B302" i="2"/>
  <c r="B301" i="2"/>
  <c r="B300" i="2"/>
  <c r="B299" i="2"/>
  <c r="B298" i="2"/>
  <c r="B297" i="2"/>
  <c r="H291" i="2"/>
  <c r="H290" i="2"/>
  <c r="H289" i="2"/>
  <c r="H288" i="2"/>
  <c r="H287" i="2"/>
  <c r="H286" i="2"/>
  <c r="B291" i="2"/>
  <c r="B290" i="2"/>
  <c r="B289" i="2"/>
  <c r="B288" i="2"/>
  <c r="B287" i="2"/>
  <c r="B286" i="2"/>
  <c r="H280" i="2"/>
  <c r="H279" i="2"/>
  <c r="H278" i="2"/>
  <c r="H277" i="2"/>
  <c r="H276" i="2"/>
  <c r="H275" i="2"/>
  <c r="B280" i="2"/>
  <c r="B279" i="2"/>
  <c r="B278" i="2"/>
  <c r="B277" i="2"/>
  <c r="B276" i="2"/>
  <c r="M199" i="2"/>
  <c r="K199" i="2"/>
  <c r="M168" i="2"/>
  <c r="K168" i="2"/>
  <c r="I168" i="2"/>
  <c r="G168" i="2"/>
  <c r="E168" i="2"/>
  <c r="C168" i="2"/>
  <c r="M136" i="2"/>
  <c r="K136" i="2"/>
  <c r="I136" i="2"/>
  <c r="G136" i="2"/>
  <c r="E136" i="2"/>
  <c r="C136" i="2"/>
  <c r="R119" i="2"/>
  <c r="Q119" i="2"/>
  <c r="O119" i="2"/>
  <c r="R118" i="2"/>
  <c r="Q118" i="2"/>
  <c r="O118" i="2"/>
  <c r="N119" i="2"/>
  <c r="N118" i="2"/>
  <c r="R117" i="2"/>
  <c r="Q117" i="2"/>
  <c r="O117" i="2"/>
  <c r="L125" i="2"/>
  <c r="K125" i="2"/>
  <c r="I125" i="2"/>
  <c r="H125" i="2"/>
  <c r="F125" i="2"/>
  <c r="E125" i="2"/>
  <c r="C125" i="2"/>
  <c r="B125" i="2"/>
  <c r="L123" i="2"/>
  <c r="K123" i="2"/>
  <c r="I123" i="2"/>
  <c r="H123" i="2"/>
  <c r="F123" i="2"/>
  <c r="E123" i="2"/>
  <c r="C123" i="2"/>
  <c r="B123" i="2"/>
  <c r="L122" i="2"/>
  <c r="K122" i="2"/>
  <c r="I122" i="2"/>
  <c r="H122" i="2"/>
  <c r="F122" i="2"/>
  <c r="E122" i="2"/>
  <c r="C122" i="2"/>
  <c r="B122" i="2"/>
  <c r="J106" i="2"/>
  <c r="J105" i="2"/>
  <c r="J104" i="2"/>
  <c r="J113" i="2"/>
  <c r="J112" i="2"/>
  <c r="J111" i="2"/>
  <c r="J110" i="2"/>
  <c r="J109" i="2"/>
  <c r="J108" i="2"/>
  <c r="J122" i="2"/>
  <c r="M73" i="2"/>
  <c r="L73" i="2"/>
  <c r="K73" i="2"/>
  <c r="H283" i="1"/>
  <c r="H282" i="1"/>
  <c r="H281" i="1"/>
  <c r="H280" i="1"/>
  <c r="H279" i="1"/>
  <c r="B283" i="1"/>
  <c r="B282" i="1"/>
  <c r="B281" i="1"/>
  <c r="B280" i="1"/>
  <c r="B279" i="1"/>
  <c r="H271" i="1"/>
  <c r="H270" i="1"/>
  <c r="H269" i="1"/>
  <c r="H268" i="1"/>
  <c r="H267" i="1"/>
  <c r="B271" i="1"/>
  <c r="B270" i="1"/>
  <c r="B269" i="1"/>
  <c r="B268" i="1"/>
  <c r="B267" i="1"/>
  <c r="E190" i="1"/>
  <c r="M152" i="1"/>
  <c r="K152" i="1"/>
  <c r="I152" i="1"/>
  <c r="G152" i="1"/>
  <c r="E152" i="1"/>
  <c r="C152" i="1"/>
  <c r="E121" i="1"/>
  <c r="C121" i="1"/>
  <c r="M171" i="1"/>
  <c r="K171" i="1"/>
  <c r="I171" i="1"/>
  <c r="G171" i="1"/>
  <c r="E171" i="1"/>
  <c r="C171" i="1"/>
  <c r="M283" i="1"/>
  <c r="L283" i="1"/>
  <c r="G283" i="1"/>
  <c r="F283" i="1"/>
  <c r="M271" i="1"/>
  <c r="L271" i="1"/>
  <c r="G271" i="1"/>
  <c r="F271" i="1"/>
  <c r="M282" i="1"/>
  <c r="L282" i="1"/>
  <c r="G282" i="1"/>
  <c r="F282" i="1"/>
  <c r="M270" i="1"/>
  <c r="L270" i="1"/>
  <c r="G270" i="1"/>
  <c r="F270" i="1"/>
  <c r="M281" i="1"/>
  <c r="L281" i="1"/>
  <c r="G281" i="1"/>
  <c r="F281" i="1"/>
  <c r="M269" i="1"/>
  <c r="L269" i="1"/>
  <c r="G269" i="1"/>
  <c r="F269" i="1"/>
  <c r="M280" i="1"/>
  <c r="L280" i="1"/>
  <c r="G280" i="1"/>
  <c r="F280" i="1"/>
  <c r="M268" i="1"/>
  <c r="L268" i="1"/>
  <c r="G268" i="1"/>
  <c r="F268" i="1"/>
  <c r="M279" i="1"/>
  <c r="L279" i="1"/>
  <c r="G279" i="1"/>
  <c r="F279" i="1"/>
  <c r="M267" i="1"/>
  <c r="L267" i="1"/>
  <c r="G267" i="1"/>
  <c r="F267" i="1"/>
  <c r="M227" i="1"/>
  <c r="K227" i="1"/>
  <c r="I227" i="1"/>
  <c r="G227" i="1"/>
  <c r="E227" i="1"/>
  <c r="C227" i="1"/>
  <c r="M226" i="1"/>
  <c r="K226" i="1"/>
  <c r="I226" i="1"/>
  <c r="G226" i="1"/>
  <c r="E226" i="1"/>
  <c r="C226" i="1"/>
  <c r="M225" i="1"/>
  <c r="K225" i="1"/>
  <c r="I225" i="1"/>
  <c r="G225" i="1"/>
  <c r="E225" i="1"/>
  <c r="C225" i="1"/>
  <c r="L147" i="1"/>
  <c r="J147" i="1"/>
  <c r="H147" i="1"/>
  <c r="F147" i="1"/>
  <c r="D147" i="1"/>
  <c r="B147" i="1"/>
  <c r="M183" i="1"/>
  <c r="K183" i="1"/>
  <c r="G183" i="1"/>
  <c r="E183" i="1"/>
  <c r="C183" i="1"/>
  <c r="M178" i="1"/>
  <c r="K178" i="1"/>
  <c r="I178" i="1"/>
  <c r="G178" i="1"/>
  <c r="E178" i="1"/>
  <c r="C178" i="1"/>
  <c r="M177" i="1"/>
  <c r="K177" i="1"/>
  <c r="I177" i="1"/>
  <c r="G177" i="1"/>
  <c r="E177" i="1"/>
  <c r="C177" i="1"/>
  <c r="M176" i="1"/>
  <c r="K176" i="1"/>
  <c r="I176" i="1"/>
  <c r="G176" i="1"/>
  <c r="E176" i="1"/>
  <c r="C176" i="1"/>
  <c r="M174" i="1"/>
  <c r="E174" i="1"/>
  <c r="C174" i="1"/>
  <c r="M172" i="1"/>
  <c r="K172" i="1"/>
  <c r="I172" i="1"/>
  <c r="G172" i="1"/>
  <c r="E172" i="1"/>
  <c r="C172" i="1"/>
  <c r="E122" i="1"/>
  <c r="C122" i="1"/>
  <c r="I195" i="2"/>
  <c r="I194" i="2"/>
  <c r="G195" i="2"/>
  <c r="E195" i="2"/>
  <c r="G194" i="2"/>
  <c r="K194" i="2"/>
  <c r="K195" i="2"/>
  <c r="M194" i="2"/>
  <c r="M195" i="2"/>
  <c r="E194" i="2"/>
  <c r="E140" i="2"/>
  <c r="G140" i="2"/>
  <c r="I140" i="2"/>
  <c r="K140" i="2"/>
  <c r="M140" i="2"/>
  <c r="C140" i="2"/>
  <c r="M173" i="1"/>
  <c r="K173" i="1"/>
  <c r="I173" i="1"/>
  <c r="G173" i="1"/>
  <c r="E173" i="1"/>
  <c r="C173" i="1"/>
  <c r="M310" i="2"/>
  <c r="K310" i="2"/>
  <c r="E310" i="2"/>
  <c r="C310" i="2"/>
  <c r="M302" i="2"/>
  <c r="L302" i="2"/>
  <c r="G302" i="2"/>
  <c r="F302" i="2"/>
  <c r="M301" i="2"/>
  <c r="L301" i="2"/>
  <c r="G301" i="2"/>
  <c r="F301" i="2"/>
  <c r="M300" i="2"/>
  <c r="L300" i="2"/>
  <c r="G300" i="2"/>
  <c r="F300" i="2"/>
  <c r="M299" i="2"/>
  <c r="L299" i="2"/>
  <c r="G299" i="2"/>
  <c r="F299" i="2"/>
  <c r="M298" i="2"/>
  <c r="L298" i="2"/>
  <c r="G298" i="2"/>
  <c r="F298" i="2"/>
  <c r="M297" i="2"/>
  <c r="L297" i="2"/>
  <c r="G297" i="2"/>
  <c r="F297" i="2"/>
  <c r="M291" i="2"/>
  <c r="L291" i="2"/>
  <c r="G291" i="2"/>
  <c r="F291" i="2"/>
  <c r="M280" i="2"/>
  <c r="L280" i="2"/>
  <c r="G280" i="2"/>
  <c r="F280" i="2"/>
  <c r="M290" i="2"/>
  <c r="L290" i="2"/>
  <c r="G290" i="2"/>
  <c r="F290" i="2"/>
  <c r="M279" i="2"/>
  <c r="L279" i="2"/>
  <c r="G279" i="2"/>
  <c r="F279" i="2"/>
  <c r="M289" i="2"/>
  <c r="L289" i="2"/>
  <c r="G289" i="2"/>
  <c r="F289" i="2"/>
  <c r="M278" i="2"/>
  <c r="L278" i="2"/>
  <c r="G278" i="2"/>
  <c r="F278" i="2"/>
  <c r="M288" i="2"/>
  <c r="L288" i="2"/>
  <c r="G288" i="2"/>
  <c r="F288" i="2"/>
  <c r="M277" i="2"/>
  <c r="L277" i="2"/>
  <c r="G277" i="2"/>
  <c r="F277" i="2"/>
  <c r="M287" i="2"/>
  <c r="L287" i="2"/>
  <c r="G287" i="2"/>
  <c r="F287" i="2"/>
  <c r="M276" i="2"/>
  <c r="L276" i="2"/>
  <c r="G276" i="2"/>
  <c r="F276" i="2"/>
  <c r="M286" i="2"/>
  <c r="L286" i="2"/>
  <c r="G286" i="2"/>
  <c r="F286" i="2"/>
  <c r="M275" i="2"/>
  <c r="L275" i="2"/>
  <c r="G275" i="2"/>
  <c r="F275" i="2"/>
  <c r="M256" i="2"/>
  <c r="L256" i="2"/>
  <c r="K256" i="2"/>
  <c r="J256" i="2"/>
  <c r="I256" i="2"/>
  <c r="H256" i="2"/>
  <c r="G256" i="2"/>
  <c r="F256" i="2"/>
  <c r="E256" i="2"/>
  <c r="D256" i="2"/>
  <c r="C256" i="2"/>
  <c r="B256" i="2"/>
  <c r="K205" i="2"/>
  <c r="I205" i="2"/>
  <c r="G205" i="2"/>
  <c r="E205" i="2"/>
  <c r="C205" i="2"/>
  <c r="K204" i="2"/>
  <c r="I204" i="2"/>
  <c r="G204" i="2"/>
  <c r="E204" i="2"/>
  <c r="C204" i="2"/>
  <c r="M200" i="2"/>
  <c r="K200" i="2"/>
  <c r="I200" i="2"/>
  <c r="G200" i="2"/>
  <c r="E200" i="2"/>
  <c r="C200" i="2"/>
  <c r="I199" i="2"/>
  <c r="G199" i="2"/>
  <c r="E199" i="2"/>
  <c r="C199" i="2"/>
  <c r="I193" i="2"/>
  <c r="G193" i="2"/>
  <c r="I192" i="2"/>
  <c r="G192" i="2"/>
  <c r="M187" i="2"/>
  <c r="K187" i="2"/>
  <c r="I187" i="2"/>
  <c r="G187" i="2"/>
  <c r="E187" i="2"/>
  <c r="C187" i="2"/>
  <c r="M191" i="2"/>
  <c r="K191" i="2"/>
  <c r="I191" i="2"/>
  <c r="G191" i="2"/>
  <c r="E191" i="2"/>
  <c r="C191" i="2"/>
  <c r="K189" i="2"/>
  <c r="I189" i="2"/>
  <c r="G189" i="2"/>
  <c r="E189" i="2"/>
  <c r="C189" i="2"/>
  <c r="I188" i="2"/>
  <c r="G188" i="2"/>
  <c r="M186" i="2"/>
  <c r="K186" i="2"/>
  <c r="I186" i="2"/>
  <c r="G186" i="2"/>
  <c r="E186" i="2"/>
  <c r="C186" i="2"/>
  <c r="K184" i="2"/>
  <c r="I184" i="2"/>
  <c r="G184" i="2"/>
  <c r="E184" i="2"/>
  <c r="C184" i="2"/>
  <c r="M170" i="2"/>
  <c r="K170" i="2"/>
  <c r="I170" i="2"/>
  <c r="G170" i="2"/>
  <c r="E170" i="2"/>
  <c r="C170" i="2"/>
  <c r="M166" i="2"/>
  <c r="K166" i="2"/>
  <c r="I166" i="2"/>
  <c r="G166" i="2"/>
  <c r="E166" i="2"/>
  <c r="C166" i="2"/>
  <c r="L163" i="2"/>
  <c r="H163" i="2"/>
  <c r="F163" i="2"/>
  <c r="D163" i="2"/>
  <c r="B163" i="2"/>
  <c r="G150" i="1"/>
  <c r="E150" i="1"/>
  <c r="C150" i="1"/>
  <c r="M164" i="2"/>
  <c r="K164" i="2"/>
  <c r="I164" i="2"/>
  <c r="G164" i="2"/>
  <c r="E164" i="2"/>
  <c r="C164" i="2"/>
  <c r="M163" i="2"/>
  <c r="I163" i="2"/>
  <c r="G163" i="2"/>
  <c r="E163" i="2"/>
  <c r="C163" i="2"/>
  <c r="J163" i="2"/>
  <c r="K163" i="2"/>
  <c r="M162" i="2"/>
  <c r="K162" i="2"/>
  <c r="I162" i="2"/>
  <c r="G162" i="2"/>
  <c r="E162" i="2"/>
  <c r="C162" i="2"/>
  <c r="M161" i="2"/>
  <c r="K161" i="2"/>
  <c r="I161" i="2"/>
  <c r="G161" i="2"/>
  <c r="E161" i="2"/>
  <c r="C161" i="2"/>
  <c r="M160" i="2"/>
  <c r="K160" i="2"/>
  <c r="I160" i="2"/>
  <c r="G160" i="2"/>
  <c r="E160" i="2"/>
  <c r="C160" i="2"/>
  <c r="M159" i="2"/>
  <c r="K159" i="2"/>
  <c r="I159" i="2"/>
  <c r="G159" i="2"/>
  <c r="E159" i="2"/>
  <c r="C159" i="2"/>
  <c r="C139" i="2"/>
  <c r="C138" i="2"/>
  <c r="E139" i="2"/>
  <c r="E138" i="2"/>
  <c r="G139" i="2"/>
  <c r="G138" i="2"/>
  <c r="I139" i="2"/>
  <c r="I138" i="2"/>
  <c r="K139" i="2"/>
  <c r="K137" i="2"/>
  <c r="K138" i="2"/>
  <c r="I137" i="2"/>
  <c r="G137" i="2"/>
  <c r="E137" i="2"/>
  <c r="C137" i="2"/>
  <c r="K132" i="2"/>
  <c r="I132" i="2"/>
  <c r="G132" i="2"/>
  <c r="E132" i="2"/>
  <c r="C132" i="2"/>
  <c r="O125" i="2"/>
  <c r="Q125" i="2"/>
  <c r="R125" i="2"/>
  <c r="N125" i="2"/>
  <c r="O124" i="2"/>
  <c r="Q124" i="2"/>
  <c r="R124" i="2"/>
  <c r="N124" i="2"/>
  <c r="O123" i="2"/>
  <c r="Q123" i="2"/>
  <c r="R123" i="2"/>
  <c r="N123" i="2"/>
  <c r="O122" i="2"/>
  <c r="Q122" i="2"/>
  <c r="R122" i="2"/>
  <c r="N122" i="2"/>
  <c r="N117" i="2"/>
  <c r="B124" i="2"/>
  <c r="C124" i="2"/>
  <c r="E124" i="2"/>
  <c r="F124" i="2"/>
  <c r="H124" i="2"/>
  <c r="I124" i="2"/>
  <c r="K124" i="2"/>
  <c r="L124" i="2"/>
  <c r="B119" i="2"/>
  <c r="C119" i="2"/>
  <c r="E119" i="2"/>
  <c r="F119" i="2"/>
  <c r="H119" i="2"/>
  <c r="I119" i="2"/>
  <c r="K119" i="2"/>
  <c r="L119" i="2"/>
  <c r="B118" i="2"/>
  <c r="C118" i="2"/>
  <c r="E118" i="2"/>
  <c r="F118" i="2"/>
  <c r="H118" i="2"/>
  <c r="I118" i="2"/>
  <c r="K118" i="2"/>
  <c r="L118" i="2"/>
  <c r="B117" i="2"/>
  <c r="C117" i="2"/>
  <c r="E117" i="2"/>
  <c r="F117" i="2"/>
  <c r="H117" i="2"/>
  <c r="I117" i="2"/>
  <c r="K117" i="2"/>
  <c r="L117" i="2"/>
  <c r="E189" i="1"/>
  <c r="M187" i="1"/>
  <c r="M188" i="1"/>
  <c r="K187" i="1"/>
  <c r="K188" i="1"/>
  <c r="I187" i="1"/>
  <c r="I188" i="1"/>
  <c r="G187" i="1"/>
  <c r="G188" i="1"/>
  <c r="E187" i="1"/>
  <c r="E188" i="1"/>
  <c r="M186" i="1"/>
  <c r="K186" i="1"/>
  <c r="I186" i="1"/>
  <c r="G186" i="1"/>
  <c r="E186" i="1"/>
  <c r="E185" i="1"/>
  <c r="E184" i="1"/>
  <c r="K174" i="1"/>
  <c r="G169" i="1"/>
  <c r="E169" i="1"/>
  <c r="M157" i="1"/>
  <c r="K157" i="1"/>
  <c r="I157" i="1"/>
  <c r="G157" i="1"/>
  <c r="E157" i="1"/>
  <c r="M148" i="1"/>
  <c r="K148" i="1"/>
  <c r="I148" i="1"/>
  <c r="G148" i="1"/>
  <c r="E148" i="1"/>
  <c r="M146" i="1"/>
  <c r="K146" i="1"/>
  <c r="I146" i="1"/>
  <c r="G146" i="1"/>
  <c r="E146" i="1"/>
  <c r="M145" i="1"/>
  <c r="K145" i="1"/>
  <c r="I145" i="1"/>
  <c r="G145" i="1"/>
  <c r="E145" i="1"/>
  <c r="C145" i="1"/>
  <c r="M144" i="1"/>
  <c r="K144" i="1"/>
  <c r="I144" i="1"/>
  <c r="G144" i="1"/>
  <c r="E144" i="1"/>
  <c r="K143" i="1"/>
  <c r="I143" i="1"/>
  <c r="G143" i="1"/>
  <c r="E143" i="1"/>
  <c r="M143" i="1"/>
  <c r="M147" i="1"/>
  <c r="M150" i="1"/>
  <c r="E147" i="1"/>
  <c r="B125" i="1"/>
  <c r="D125" i="1"/>
  <c r="F125" i="1"/>
  <c r="G124" i="1"/>
  <c r="H125" i="1"/>
  <c r="J125" i="1"/>
  <c r="K124" i="1"/>
  <c r="L125" i="1"/>
  <c r="C124" i="1"/>
  <c r="E123" i="1"/>
  <c r="I123" i="1"/>
  <c r="C123" i="1"/>
  <c r="G123" i="1"/>
  <c r="K123" i="1"/>
  <c r="M123" i="1"/>
  <c r="M124" i="1"/>
  <c r="I124" i="1"/>
  <c r="E124" i="1"/>
  <c r="C102" i="1"/>
  <c r="B102" i="1"/>
  <c r="C100" i="1"/>
  <c r="B100" i="1"/>
  <c r="C99" i="1"/>
  <c r="B99" i="1"/>
  <c r="C107" i="1"/>
  <c r="B107" i="1"/>
  <c r="C106" i="1"/>
  <c r="B106" i="1"/>
  <c r="C103" i="1"/>
  <c r="B103" i="1"/>
  <c r="M184" i="2"/>
  <c r="M189" i="2"/>
  <c r="M204" i="2"/>
  <c r="M205" i="2"/>
  <c r="M132" i="2"/>
  <c r="M137" i="2"/>
  <c r="M138" i="2"/>
  <c r="M139" i="2"/>
  <c r="L143" i="2"/>
  <c r="P212" i="1"/>
  <c r="S211" i="1"/>
  <c r="M141" i="2"/>
  <c r="M142" i="2"/>
  <c r="S104" i="2"/>
  <c r="H107" i="2"/>
  <c r="I107" i="2"/>
  <c r="F107" i="2"/>
  <c r="G104" i="2"/>
  <c r="G105" i="2"/>
  <c r="G106" i="2"/>
  <c r="E107" i="2"/>
  <c r="G108" i="2"/>
  <c r="G109" i="2"/>
  <c r="G110" i="2"/>
  <c r="G111" i="2"/>
  <c r="G112" i="2"/>
  <c r="G113" i="2"/>
  <c r="S113" i="2"/>
  <c r="P113" i="2"/>
  <c r="S112" i="2"/>
  <c r="P112" i="2"/>
  <c r="S111" i="2"/>
  <c r="P111" i="2"/>
  <c r="S110" i="2"/>
  <c r="P110" i="2"/>
  <c r="S109" i="2"/>
  <c r="P109" i="2"/>
  <c r="S108" i="2"/>
  <c r="P108" i="2"/>
  <c r="R107" i="2"/>
  <c r="Q107" i="2"/>
  <c r="O107" i="2"/>
  <c r="N107" i="2"/>
  <c r="S106" i="2"/>
  <c r="P106" i="2"/>
  <c r="S105" i="2"/>
  <c r="P105" i="2"/>
  <c r="P104" i="2"/>
  <c r="D96" i="2"/>
  <c r="D97" i="2"/>
  <c r="B98" i="2"/>
  <c r="C98" i="2"/>
  <c r="C126" i="2"/>
  <c r="R98" i="2"/>
  <c r="Q98" i="2"/>
  <c r="O98" i="2"/>
  <c r="N98" i="2"/>
  <c r="S97" i="2"/>
  <c r="P97" i="2"/>
  <c r="S96" i="2"/>
  <c r="P96" i="2"/>
  <c r="B101" i="1"/>
  <c r="D107" i="1"/>
  <c r="D106" i="1"/>
  <c r="D103" i="1"/>
  <c r="D102" i="1"/>
  <c r="C101" i="1"/>
  <c r="D100" i="1"/>
  <c r="G122" i="2"/>
  <c r="P117" i="2"/>
  <c r="N121" i="2"/>
  <c r="N120" i="2"/>
  <c r="O120" i="2"/>
  <c r="O121" i="2"/>
  <c r="Q121" i="2"/>
  <c r="Q120" i="2"/>
  <c r="I120" i="2"/>
  <c r="I121" i="2"/>
  <c r="S118" i="2"/>
  <c r="R121" i="2"/>
  <c r="R120" i="2"/>
  <c r="H120" i="2"/>
  <c r="H121" i="2"/>
  <c r="P118" i="2"/>
  <c r="P119" i="2"/>
  <c r="E120" i="2"/>
  <c r="E121" i="2"/>
  <c r="S117" i="2"/>
  <c r="F120" i="2"/>
  <c r="F121" i="2"/>
  <c r="B99" i="2"/>
  <c r="B126" i="2"/>
  <c r="S119" i="2"/>
  <c r="S124" i="2"/>
  <c r="N99" i="2"/>
  <c r="N126" i="2"/>
  <c r="Q99" i="2"/>
  <c r="Q126" i="2"/>
  <c r="S122" i="2"/>
  <c r="P123" i="2"/>
  <c r="P125" i="2"/>
  <c r="O99" i="2"/>
  <c r="O126" i="2"/>
  <c r="R99" i="2"/>
  <c r="R126" i="2"/>
  <c r="P122" i="2"/>
  <c r="S123" i="2"/>
  <c r="P124" i="2"/>
  <c r="S125" i="2"/>
  <c r="S107" i="2"/>
  <c r="S120" i="2"/>
  <c r="D98" i="2"/>
  <c r="B262" i="2"/>
  <c r="P107" i="2"/>
  <c r="P120" i="2"/>
  <c r="C99" i="2"/>
  <c r="G107" i="2"/>
  <c r="G121" i="2"/>
  <c r="P98" i="2"/>
  <c r="F262" i="2"/>
  <c r="S98" i="2"/>
  <c r="G262" i="2"/>
  <c r="H74" i="2"/>
  <c r="I74" i="2"/>
  <c r="J74" i="2"/>
  <c r="K74" i="2"/>
  <c r="L74" i="2"/>
  <c r="M74" i="2"/>
  <c r="G74" i="2"/>
  <c r="F74" i="2"/>
  <c r="E74" i="2"/>
  <c r="D74" i="2"/>
  <c r="C74" i="2"/>
  <c r="B74" i="2"/>
  <c r="S68" i="2"/>
  <c r="R68" i="2"/>
  <c r="Q68" i="2"/>
  <c r="P68" i="2"/>
  <c r="O68" i="2"/>
  <c r="N68" i="2"/>
  <c r="G73" i="2"/>
  <c r="F73" i="2"/>
  <c r="E73" i="2"/>
  <c r="D73" i="2"/>
  <c r="C73" i="2"/>
  <c r="B73" i="2"/>
  <c r="S67" i="2"/>
  <c r="R67" i="2"/>
  <c r="Q67" i="2"/>
  <c r="P67" i="2"/>
  <c r="O67" i="2"/>
  <c r="N67" i="2"/>
  <c r="L67" i="2"/>
  <c r="M67" i="2"/>
  <c r="L68" i="2"/>
  <c r="M68" i="2"/>
  <c r="F67" i="2"/>
  <c r="G67" i="2"/>
  <c r="F68" i="2"/>
  <c r="G68" i="2"/>
  <c r="P62" i="2"/>
  <c r="O62" i="2"/>
  <c r="O61" i="2"/>
  <c r="N62" i="2"/>
  <c r="Q62" i="2"/>
  <c r="R62" i="2"/>
  <c r="S62" i="2"/>
  <c r="N61" i="2"/>
  <c r="P61" i="2"/>
  <c r="Q61" i="2"/>
  <c r="R61" i="2"/>
  <c r="S61" i="2"/>
  <c r="K43" i="1"/>
  <c r="L43" i="1"/>
  <c r="M43" i="1"/>
  <c r="N43" i="1"/>
  <c r="O43" i="1"/>
  <c r="K42" i="1"/>
  <c r="L42" i="1"/>
  <c r="M42" i="1"/>
  <c r="N42" i="1"/>
  <c r="O42" i="1"/>
  <c r="B43" i="1"/>
  <c r="C135" i="1"/>
  <c r="C43" i="1"/>
  <c r="D43" i="1"/>
  <c r="E43" i="1"/>
  <c r="F43" i="1"/>
  <c r="B42" i="1"/>
  <c r="C42" i="1"/>
  <c r="D42" i="1"/>
  <c r="E42" i="1"/>
  <c r="F42" i="1"/>
  <c r="B37" i="1"/>
  <c r="C36" i="1"/>
  <c r="E135" i="1"/>
  <c r="M135" i="1"/>
  <c r="I135" i="1"/>
  <c r="K135" i="1"/>
  <c r="G135" i="1"/>
  <c r="M172" i="2"/>
  <c r="M171" i="2"/>
  <c r="K172" i="2"/>
  <c r="K171" i="2"/>
  <c r="I151" i="2"/>
  <c r="G151" i="2"/>
  <c r="K151" i="2"/>
  <c r="E151" i="2"/>
  <c r="M151" i="2"/>
  <c r="C151" i="2"/>
  <c r="M159" i="1"/>
  <c r="I159" i="1"/>
  <c r="E159" i="1"/>
  <c r="K159" i="1"/>
  <c r="G159" i="1"/>
  <c r="C159" i="1"/>
  <c r="M175" i="2"/>
  <c r="K175" i="2"/>
  <c r="P99" i="2"/>
  <c r="P121" i="2"/>
  <c r="D99" i="2"/>
  <c r="S99" i="2"/>
  <c r="S121" i="2"/>
  <c r="K125" i="1"/>
  <c r="G125" i="1"/>
  <c r="C125" i="1"/>
  <c r="C198" i="2"/>
  <c r="K198" i="2"/>
  <c r="E198" i="2"/>
  <c r="I198" i="2"/>
  <c r="P126" i="2"/>
  <c r="S126" i="2"/>
  <c r="G198" i="2"/>
  <c r="M143" i="2"/>
  <c r="M125" i="1"/>
  <c r="I125" i="1"/>
  <c r="E125" i="1"/>
  <c r="M198" i="2"/>
  <c r="W42" i="1"/>
  <c r="U42" i="1"/>
  <c r="X42" i="1"/>
  <c r="V42" i="1"/>
  <c r="T42" i="1"/>
  <c r="X43" i="1"/>
  <c r="F247" i="1"/>
  <c r="V43" i="1"/>
  <c r="D247" i="1"/>
  <c r="T43" i="1"/>
  <c r="B247" i="1"/>
  <c r="G247" i="1"/>
  <c r="W43" i="1"/>
  <c r="E247" i="1"/>
  <c r="U43" i="1"/>
  <c r="C247" i="1"/>
  <c r="S74" i="2"/>
  <c r="S73" i="2"/>
  <c r="R73" i="2"/>
  <c r="R74" i="2"/>
  <c r="I153" i="1"/>
  <c r="C153" i="1"/>
  <c r="K153" i="1"/>
  <c r="E153" i="1"/>
  <c r="M153" i="1"/>
  <c r="G153" i="1"/>
  <c r="G261" i="2"/>
  <c r="M169" i="2"/>
  <c r="K169" i="2"/>
  <c r="F261" i="2"/>
  <c r="K167" i="2"/>
  <c r="M167" i="2"/>
  <c r="I151" i="1"/>
  <c r="K151" i="1"/>
  <c r="G151" i="1"/>
  <c r="E151" i="1"/>
  <c r="M151" i="1"/>
  <c r="C151" i="1"/>
  <c r="I149" i="1"/>
  <c r="K149" i="1"/>
  <c r="E149" i="1"/>
  <c r="M149" i="1"/>
  <c r="G149" i="1"/>
  <c r="K165" i="2"/>
  <c r="K203" i="2"/>
  <c r="K201" i="2"/>
  <c r="K202" i="2"/>
  <c r="K173" i="2"/>
  <c r="M165" i="2"/>
  <c r="M202" i="2"/>
  <c r="M203" i="2"/>
  <c r="M201" i="2"/>
  <c r="M173" i="2"/>
  <c r="X30" i="1"/>
  <c r="W30" i="1"/>
  <c r="V30" i="1"/>
  <c r="U30" i="1"/>
  <c r="T30" i="1"/>
  <c r="W29" i="1"/>
  <c r="V29" i="1"/>
  <c r="U29" i="1"/>
  <c r="T29" i="1"/>
  <c r="T16" i="1"/>
  <c r="U16" i="1"/>
  <c r="I310" i="2"/>
  <c r="G310" i="2"/>
  <c r="J143" i="2"/>
  <c r="H143" i="2"/>
  <c r="F143" i="2"/>
  <c r="D143" i="2"/>
  <c r="M113" i="2"/>
  <c r="D113" i="2"/>
  <c r="D126" i="2"/>
  <c r="M112" i="2"/>
  <c r="D112" i="2"/>
  <c r="D125" i="2"/>
  <c r="M111" i="2"/>
  <c r="D111" i="2"/>
  <c r="D124" i="2"/>
  <c r="M110" i="2"/>
  <c r="D110" i="2"/>
  <c r="D123" i="2"/>
  <c r="M109" i="2"/>
  <c r="D109" i="2"/>
  <c r="M108" i="2"/>
  <c r="D108" i="2"/>
  <c r="L107" i="2"/>
  <c r="K107" i="2"/>
  <c r="C107" i="2"/>
  <c r="B107" i="2"/>
  <c r="M106" i="2"/>
  <c r="D106" i="2"/>
  <c r="D119" i="2"/>
  <c r="M105" i="2"/>
  <c r="D105" i="2"/>
  <c r="D118" i="2"/>
  <c r="M104" i="2"/>
  <c r="D104" i="2"/>
  <c r="D117" i="2"/>
  <c r="L98" i="2"/>
  <c r="L126" i="2"/>
  <c r="K98" i="2"/>
  <c r="K126" i="2"/>
  <c r="I98" i="2"/>
  <c r="I126" i="2"/>
  <c r="H98" i="2"/>
  <c r="H126" i="2"/>
  <c r="F98" i="2"/>
  <c r="F126" i="2"/>
  <c r="E98" i="2"/>
  <c r="E126" i="2"/>
  <c r="M97" i="2"/>
  <c r="J97" i="2"/>
  <c r="G97" i="2"/>
  <c r="M96" i="2"/>
  <c r="J96" i="2"/>
  <c r="G96" i="2"/>
  <c r="J73" i="2"/>
  <c r="I73" i="2"/>
  <c r="H73" i="2"/>
  <c r="C143" i="2"/>
  <c r="K68" i="2"/>
  <c r="J68" i="2"/>
  <c r="I68" i="2"/>
  <c r="H68" i="2"/>
  <c r="E68" i="2"/>
  <c r="Q74" i="2"/>
  <c r="D68" i="2"/>
  <c r="P74" i="2"/>
  <c r="C68" i="2"/>
  <c r="O74" i="2"/>
  <c r="B68" i="2"/>
  <c r="N74" i="2"/>
  <c r="B261" i="2"/>
  <c r="K67" i="2"/>
  <c r="J67" i="2"/>
  <c r="I67" i="2"/>
  <c r="H67" i="2"/>
  <c r="E67" i="2"/>
  <c r="D67" i="2"/>
  <c r="C67" i="2"/>
  <c r="E172" i="2"/>
  <c r="B67" i="2"/>
  <c r="C190" i="1"/>
  <c r="C189" i="1"/>
  <c r="C188" i="1"/>
  <c r="C187" i="1"/>
  <c r="C186" i="1"/>
  <c r="C185" i="1"/>
  <c r="C184" i="1"/>
  <c r="C169" i="1"/>
  <c r="C157" i="1"/>
  <c r="K150" i="1"/>
  <c r="I150" i="1"/>
  <c r="C148" i="1"/>
  <c r="K147" i="1"/>
  <c r="I147" i="1"/>
  <c r="G147" i="1"/>
  <c r="C147" i="1"/>
  <c r="C146" i="1"/>
  <c r="C144" i="1"/>
  <c r="C143" i="1"/>
  <c r="E141" i="2"/>
  <c r="E142" i="2"/>
  <c r="I141" i="2"/>
  <c r="I142" i="2"/>
  <c r="G142" i="2"/>
  <c r="G141" i="2"/>
  <c r="K142" i="2"/>
  <c r="K141" i="2"/>
  <c r="I172" i="2"/>
  <c r="I171" i="2"/>
  <c r="C172" i="2"/>
  <c r="E171" i="2"/>
  <c r="C171" i="2"/>
  <c r="G172" i="2"/>
  <c r="G171" i="2"/>
  <c r="C169" i="2"/>
  <c r="C167" i="2"/>
  <c r="C165" i="2"/>
  <c r="D261" i="2"/>
  <c r="G169" i="2"/>
  <c r="E169" i="2"/>
  <c r="C261" i="2"/>
  <c r="I169" i="2"/>
  <c r="E261" i="2"/>
  <c r="G143" i="2"/>
  <c r="I175" i="2"/>
  <c r="C175" i="2"/>
  <c r="G175" i="2"/>
  <c r="E175" i="2"/>
  <c r="M123" i="2"/>
  <c r="E167" i="2"/>
  <c r="G167" i="2"/>
  <c r="I167" i="2"/>
  <c r="J123" i="2"/>
  <c r="J125" i="2"/>
  <c r="M122" i="2"/>
  <c r="B120" i="2"/>
  <c r="B121" i="2"/>
  <c r="C120" i="2"/>
  <c r="C121" i="2"/>
  <c r="M125" i="2"/>
  <c r="K120" i="2"/>
  <c r="K121" i="2"/>
  <c r="L120" i="2"/>
  <c r="L121" i="2"/>
  <c r="G123" i="2"/>
  <c r="G125" i="2"/>
  <c r="D122" i="2"/>
  <c r="J118" i="2"/>
  <c r="G165" i="2"/>
  <c r="E165" i="2"/>
  <c r="I165" i="2"/>
  <c r="G124" i="2"/>
  <c r="G117" i="2"/>
  <c r="G118" i="2"/>
  <c r="G119" i="2"/>
  <c r="G120" i="2"/>
  <c r="M117" i="2"/>
  <c r="M119" i="2"/>
  <c r="M124" i="2"/>
  <c r="E143" i="2"/>
  <c r="I143" i="2"/>
  <c r="J117" i="2"/>
  <c r="M118" i="2"/>
  <c r="J119" i="2"/>
  <c r="J124" i="2"/>
  <c r="K143" i="2"/>
  <c r="D101" i="1"/>
  <c r="N73" i="2"/>
  <c r="P73" i="2"/>
  <c r="O73" i="2"/>
  <c r="Q73" i="2"/>
  <c r="J188" i="2"/>
  <c r="J193" i="2"/>
  <c r="H99" i="2"/>
  <c r="L99" i="2"/>
  <c r="F99" i="2"/>
  <c r="J98" i="2"/>
  <c r="D262" i="2"/>
  <c r="J107" i="2"/>
  <c r="G98" i="2"/>
  <c r="C262" i="2"/>
  <c r="M98" i="2"/>
  <c r="E262" i="2"/>
  <c r="E99" i="2"/>
  <c r="I99" i="2"/>
  <c r="K99" i="2"/>
  <c r="D107" i="2"/>
  <c r="D120" i="2"/>
  <c r="M107" i="2"/>
  <c r="M120" i="2"/>
  <c r="M99" i="2"/>
  <c r="M126" i="2"/>
  <c r="G99" i="2"/>
  <c r="G126" i="2"/>
  <c r="M121" i="2"/>
  <c r="J99" i="2"/>
  <c r="J126" i="2"/>
  <c r="D121" i="2"/>
  <c r="J120" i="2"/>
  <c r="J121" i="2"/>
  <c r="K188" i="2"/>
  <c r="L188" i="2"/>
  <c r="I202" i="2"/>
  <c r="I203" i="2"/>
  <c r="I201" i="2"/>
  <c r="I173" i="2"/>
  <c r="G203" i="2"/>
  <c r="G201" i="2"/>
  <c r="G202" i="2"/>
  <c r="G173" i="2"/>
  <c r="K193" i="2"/>
  <c r="L193" i="2"/>
  <c r="K192" i="2"/>
  <c r="M192" i="2"/>
  <c r="E202" i="2"/>
  <c r="E203" i="2"/>
  <c r="E201" i="2"/>
  <c r="E173" i="2"/>
  <c r="C203" i="2"/>
  <c r="C201" i="2"/>
  <c r="C202" i="2"/>
  <c r="C173" i="2"/>
  <c r="C149" i="1"/>
  <c r="M193" i="2"/>
  <c r="M188" i="2"/>
  <c r="C192" i="2"/>
  <c r="C193" i="2"/>
  <c r="E193" i="2"/>
  <c r="C188" i="2"/>
  <c r="E188" i="2"/>
  <c r="E192" i="2"/>
</calcChain>
</file>

<file path=xl/comments1.xml><?xml version="1.0" encoding="utf-8"?>
<comments xmlns="http://schemas.openxmlformats.org/spreadsheetml/2006/main">
  <authors>
    <author>jgc</author>
  </authors>
  <commentList>
    <comment ref="B2" authorId="0" shapeId="0">
      <text>
        <r>
          <rPr>
            <sz val="8"/>
            <color indexed="81"/>
            <rFont val="Tahoma"/>
            <family val="2"/>
          </rPr>
          <t xml:space="preserve">FAVOR DE COLOCAR LOS DATOS DENTRO DE CADA CELDA O CASILLA Y NO MODIFICAR EL FORMATO
</t>
        </r>
      </text>
    </comment>
  </commentList>
</comments>
</file>

<file path=xl/comments2.xml><?xml version="1.0" encoding="utf-8"?>
<comments xmlns="http://schemas.openxmlformats.org/spreadsheetml/2006/main">
  <authors>
    <author>jgc</author>
  </authors>
  <commentList>
    <comment ref="B3" authorId="0" shapeId="0">
      <text>
        <r>
          <rPr>
            <sz val="8"/>
            <color indexed="81"/>
            <rFont val="Tahoma"/>
            <family val="2"/>
          </rPr>
          <t xml:space="preserve">FAVOR DE COLOCAR LOS DATOS DENTRO DE CADA CELDA O CASILLA Y NO MODIFICAR EL FORMATO
</t>
        </r>
      </text>
    </comment>
  </commentList>
</comments>
</file>

<file path=xl/sharedStrings.xml><?xml version="1.0" encoding="utf-8"?>
<sst xmlns="http://schemas.openxmlformats.org/spreadsheetml/2006/main" count="1168" uniqueCount="310">
  <si>
    <t>Nombre de la Institución:</t>
  </si>
  <si>
    <t>PROGRAMAS EDUCATIVOS EVALUABLES</t>
  </si>
  <si>
    <r>
      <t>Nivel</t>
    </r>
    <r>
      <rPr>
        <b/>
        <sz val="12"/>
        <rFont val="Arial Narrow"/>
        <family val="2"/>
      </rPr>
      <t xml:space="preserve"> </t>
    </r>
  </si>
  <si>
    <t>TSU</t>
  </si>
  <si>
    <t>LICENCIATURA</t>
  </si>
  <si>
    <t>ESPECIALIZACIÓN</t>
  </si>
  <si>
    <r>
      <t>Año</t>
    </r>
    <r>
      <rPr>
        <b/>
        <sz val="12"/>
        <rFont val="Arial Narrow"/>
        <family val="2"/>
      </rPr>
      <t xml:space="preserve"> </t>
    </r>
  </si>
  <si>
    <r>
      <t>Número</t>
    </r>
    <r>
      <rPr>
        <sz val="12"/>
        <rFont val="Arial Narrow"/>
        <family val="2"/>
      </rPr>
      <t xml:space="preserve"> PE</t>
    </r>
  </si>
  <si>
    <r>
      <t>Matrícula</t>
    </r>
    <r>
      <rPr>
        <sz val="12"/>
        <rFont val="Arial Narrow"/>
        <family val="2"/>
      </rPr>
      <t xml:space="preserve"> </t>
    </r>
  </si>
  <si>
    <t>MAESTRÍA</t>
  </si>
  <si>
    <t>DOCTORADO</t>
  </si>
  <si>
    <t>TOTAL</t>
  </si>
  <si>
    <t>PROGRAMAS EDUCATIVOS NO EVALUABLES</t>
  </si>
  <si>
    <t>PROGRAMAS EDUCATIVOS (EVALUABLES Y NO EVALUABLES)</t>
  </si>
  <si>
    <t>Nota: Las celdas o casillas sombreadas no deben ser llenadas. Son Fórmulas para calcular automaticamente. Favor de no mover o modificar el formato. Introducir los datos sólo en las casillas en blanco.</t>
  </si>
  <si>
    <t>Área del Conocimiento</t>
  </si>
  <si>
    <t xml:space="preserve">MATRICULA POR ÁREA DEL CONOCIMIENTO Y TIPO </t>
  </si>
  <si>
    <t>TSU/PA</t>
  </si>
  <si>
    <t>Licenciatura</t>
  </si>
  <si>
    <t>Posgrado</t>
  </si>
  <si>
    <t xml:space="preserve">NORMATIVA INSTITUCIONAL </t>
  </si>
  <si>
    <t>Actualizados en los últimos cinco años</t>
  </si>
  <si>
    <t xml:space="preserve">Año de aprobación </t>
  </si>
  <si>
    <t xml:space="preserve">Leyes y Reglamentos </t>
  </si>
  <si>
    <t>SI</t>
  </si>
  <si>
    <t>NO</t>
  </si>
  <si>
    <t xml:space="preserve">Ley Orgánica </t>
  </si>
  <si>
    <t xml:space="preserve">Estatuto General o Reglamento Orgánico </t>
  </si>
  <si>
    <t xml:space="preserve">Reglamento de Personal Académico </t>
  </si>
  <si>
    <t xml:space="preserve">Reglamento del Servicio Social </t>
  </si>
  <si>
    <t xml:space="preserve">Reglamento para la admisión de estudiantes </t>
  </si>
  <si>
    <t>La institución cuenta con un Consejo Consultivo de Vinculación Social</t>
  </si>
  <si>
    <t>PERSONAL ACADÉMICO</t>
  </si>
  <si>
    <t>H</t>
  </si>
  <si>
    <t>M</t>
  </si>
  <si>
    <t>T</t>
  </si>
  <si>
    <t>Número de profesores de tiempo completo</t>
  </si>
  <si>
    <t>Número de profesores de tiempo parcial (PMT y PA)</t>
  </si>
  <si>
    <t>Total de profesores</t>
  </si>
  <si>
    <t>% de profesores de tiempo completo</t>
  </si>
  <si>
    <t>Profesores de Tiempo Completo con:</t>
  </si>
  <si>
    <t>Especialidad</t>
  </si>
  <si>
    <t>Maestría</t>
  </si>
  <si>
    <t>Doctorado</t>
  </si>
  <si>
    <t>Posgrado en el área de su desempeño</t>
  </si>
  <si>
    <t>Doctorado en el área de su desempeño</t>
  </si>
  <si>
    <t>Pertenencia al SNI / SNC</t>
  </si>
  <si>
    <t>Perfil deseable PROMEP, reconocido por la SEP</t>
  </si>
  <si>
    <t>Participación en el programa de tutoría</t>
  </si>
  <si>
    <t>Profesores (PTC, PMT y PA) que reciben capacitación y/o actualización con al menos 40 horas por año</t>
  </si>
  <si>
    <t>% Profesores de Tiempo Completo con:</t>
  </si>
  <si>
    <t>% H</t>
  </si>
  <si>
    <t>% M</t>
  </si>
  <si>
    <t>% T</t>
  </si>
  <si>
    <t>PROGRAMAS EDUCATIVOS</t>
  </si>
  <si>
    <t>Concepto</t>
  </si>
  <si>
    <t xml:space="preserve">NUM. </t>
  </si>
  <si>
    <t>%</t>
  </si>
  <si>
    <t>Número y % de PE que realizaron estudios de factibilidad para buscar su pertinencia</t>
  </si>
  <si>
    <t>Número y % de programas actualizados en los últimos cinco años</t>
  </si>
  <si>
    <t>Número y % de programas de TSU/PA y licenciatura en el nivel 1 de los CIEES</t>
  </si>
  <si>
    <t>Número y % de programas de TSU/PA y licenciatura en el nivel 2 de los CIEES</t>
  </si>
  <si>
    <t>Número y % de programas de TSU/PA y licenciatura en el nivel 3 de los CIEES</t>
  </si>
  <si>
    <t>Número y % de programas de TSU/PA y licenciatura acreditados</t>
  </si>
  <si>
    <t>Número y % de programas de posgrado reconocidos por el Programa Nacional de Posgrado de Calidad (PNPC SEP-CONACYT)</t>
  </si>
  <si>
    <t>Número y % de programas de posgrado incluidos en el Padrón Nacional de Posgrado (PNP SEP-CONACYT)</t>
  </si>
  <si>
    <t>Número y % de programas reconocios por el Programa de Fomento de la Calidad (PFC)</t>
  </si>
  <si>
    <t>Nota: En este caso las celdas o casillas sombreadas no deben ser llenadas, ya que no se solicita información en esa ubicación</t>
  </si>
  <si>
    <t>Núm.</t>
  </si>
  <si>
    <t>Número y % de PE de TSU y Lic.  de calidad*</t>
  </si>
  <si>
    <t>Número y % de matrícula de TSU y Lic. atendida en PE (evaluables) de calidad</t>
  </si>
  <si>
    <t>Número y % de Matrícula de PE de posgrado atendida en PE reconocios por el Programa Nacional de Posgrado de Calida (PNPC SEP-CONACyT)</t>
  </si>
  <si>
    <t>Número y % de Matrícula de PE de posgrado atendida en PE reconocidos por el Padrón Nacional de Posgrado (PNP SEP-CONACyT)</t>
  </si>
  <si>
    <t>Número y % de Matrícula de PE de posgrado atendida en PE reconocidos por el Programa de Fomento de la Calidad (PFC)</t>
  </si>
  <si>
    <t>* Considerar PE de buena calidad, los PE de TSU/PA y LIC que se encuentran en el Nivel 1 del padrón de PE evaluados por los CIEES o acreditados por un organismo reconocido por el COPAES.</t>
  </si>
  <si>
    <t>* Considerar PE de buena calidad, los PE de posgrado que están reconocidos en el Padron Nacional de Posgrado de Calidad o en el Padron de Fomento a la Calidad del CONACYT-SEP</t>
  </si>
  <si>
    <t>PROCESOS EDUCATIVOS</t>
  </si>
  <si>
    <t xml:space="preserve">NO. </t>
  </si>
  <si>
    <t>Número y % de becas otorgadas por la institución (TSU/PA, LIC. y Posgrado)</t>
  </si>
  <si>
    <t>Número y % de becas otorgadas por el PRONABES (TSU/PA y LIC)</t>
  </si>
  <si>
    <t>Número y % de becas otorgadas por el CONACyT (Esp. Maest. Y Doc.)</t>
  </si>
  <si>
    <t>Número y % de becas otorgadas por otros programas o instituciones (TSU/PA, Licenciatura y Posgrado)</t>
  </si>
  <si>
    <t>Total del número de becas</t>
  </si>
  <si>
    <t>Número y % de alumnos que reciben tutoría en PE de TSU/PA y LIC.</t>
  </si>
  <si>
    <t>Número y % de estudiantes que realizan movilidad nacional y que tiene valor curricular</t>
  </si>
  <si>
    <t>Número y % de estudiantes que realizan movilidad internacional y que tiene valor curricular</t>
  </si>
  <si>
    <t>Número y % de estudiantes de nuevo ingreso</t>
  </si>
  <si>
    <t>Número y % de estudiantes de nuevo ingreso que reciben cursos de regularización para atender sus deficiencias académicas</t>
  </si>
  <si>
    <t>Número y  % de PE que aplican procesos colegiados de evaluación del aprendizaje</t>
  </si>
  <si>
    <t>Número y % de PE que se actualizaron o incorporaron elementos de enfoques centrados en el estudiante o en el aprendizaje</t>
  </si>
  <si>
    <t>Número y % de PE que tienen  el currículo flexible</t>
  </si>
  <si>
    <t>Número y % de programas educativos con tasa de titulación superior al 70 %</t>
  </si>
  <si>
    <t>Número y % de programas educativos con tasa de retención del 1º. al 2do. año superior al 70 %</t>
  </si>
  <si>
    <t>Numero y % de satisfacción de los estudiantes (**)</t>
  </si>
  <si>
    <t>(**) Si se cuenta con este estudio se debe de incluir un texto como ANEXO INSTITUCIONAL que describa la forma en que se realiza esta actividad. Para obtener el porcentaje de este indicador hay que considerar el total de encuestados entre los que contestaron positivamente.</t>
  </si>
  <si>
    <t>RESULTADOS EDUCATIVOS</t>
  </si>
  <si>
    <t>Número y % de PE que aplican el EGEL a estudiantes egresados (Licenciatura)</t>
  </si>
  <si>
    <t>Número y % de estudiantes que aplicaron el EGEL (Licenciatura)</t>
  </si>
  <si>
    <t>Número y % de estudiantes que aprobaron el EGEL (Licenciatura)</t>
  </si>
  <si>
    <t>Número y % de estudiantes que aprobaron y que obtuvieron un resultado satisfactorio en el EGEL (Licenciatura)</t>
  </si>
  <si>
    <t>Número y % de estudiantes que aprobaron y que obtuvieron un resultado sobresaliente en el EGEL (Licenciatura)</t>
  </si>
  <si>
    <t>Número y % de PE que aplican el EGETSU a estudiantes egresados (TSU/PA)</t>
  </si>
  <si>
    <t>Número y % de estudiantes que aplicaron el EGETSU (TSU/PA)</t>
  </si>
  <si>
    <t>Número y % de estudiantes que aprobaron el EGETSU (TSU/PA)</t>
  </si>
  <si>
    <t>Número y % de estudiantes que aprobaron y que obtuvieron un resultado satisfactorio en el EGETSU (TSU/PA)</t>
  </si>
  <si>
    <t>Número y % de estudiantes que aprobaron y que obtuvieron un resultado sobresalientes en el EGETSU (TSU/PA)</t>
  </si>
  <si>
    <t>Número y % de PE que se actualizarán incorporando el servicio social en el plan de estudios</t>
  </si>
  <si>
    <t>Número y % de PE que se actualizarán incorporando la práctica profesional en el plan de estudios</t>
  </si>
  <si>
    <t>Número y % de PE basados en competencias</t>
  </si>
  <si>
    <t>Número y % de PE que incorporan una segunda lengua (preferentemente el inglés) y que es requisito de egreso</t>
  </si>
  <si>
    <t>Número y % de PE que incorporan la temática del medio ambiente y el desarrollo sustentable en sus planes y/o programas de estudio</t>
  </si>
  <si>
    <t>Número y % de PE en los que el 80 % o más de sus egresados consiguieron empleo en menos de seis meses después de egresar</t>
  </si>
  <si>
    <t>Número y % de PE en los que el 80 % o más de sus titulados realizó alguna actividad laboral durante el primer año después de egresar y que coincidió o tuvo relación con sus estudios</t>
  </si>
  <si>
    <t>Conepto</t>
  </si>
  <si>
    <t>M1</t>
  </si>
  <si>
    <t>M2</t>
  </si>
  <si>
    <t>Núm</t>
  </si>
  <si>
    <t>Número y % de egresados de TSU/PA que consiguieron empleo en menos de seis meses despues de egresar</t>
  </si>
  <si>
    <t>Número y % de titulados de TSU/PA que realizó alguna actividad laboral despues de egresar y que coincidió o tuvo relación con sus estudios</t>
  </si>
  <si>
    <t>Número y % de egresados de licenciatura que consiguieron empleo en menos de seis meses despues de egresar</t>
  </si>
  <si>
    <t>Número y % de titulados de licenciatura que realizó alguna actividad laboral despues de egresar y que coincidió o tuvo relación con sus estudios</t>
  </si>
  <si>
    <t>Número y % de satisfacción de los egresados (**)</t>
  </si>
  <si>
    <t>Número y % de satisfacción de los empleadores sobre el desempeño de los egresados (**)</t>
  </si>
  <si>
    <t>(**) Si se cuenta con este estudio, incluir un texto como ANEXO INSTITUCIONAL que describa la forma en que se realiza esta actividad. Para obtener el porcentaje de este indicador hay que considerar el total de encuestados entre los que contestaron positivamente.</t>
  </si>
  <si>
    <t>M1: Corresponde al número inicial con el que se obtiene el porcentaje de cada concepto.</t>
  </si>
  <si>
    <t>M2: Corresponde al número final con el que se obtiene el porcentaje de cada concepto.</t>
  </si>
  <si>
    <t>GENERACIÓN Y APLICACIÓN DEL CONOCIMIENTO</t>
  </si>
  <si>
    <t>Existen estrategias orientas a compensar deficiencias de los estudiantes para evitar la deserción, manteniendo la calidad (**)</t>
  </si>
  <si>
    <t>(**) En caso afirmativo, incluir un texto como ANEXO que describa la forma en que se realiza esta actividad.</t>
  </si>
  <si>
    <t>INFRAESTRUCTURA: CÓMPUTO</t>
  </si>
  <si>
    <t>Total</t>
  </si>
  <si>
    <t>Obsoletas</t>
  </si>
  <si>
    <t>Dedicadas a los alumnos</t>
  </si>
  <si>
    <t>Dedicadas a los profesores</t>
  </si>
  <si>
    <t>Dedicadas al personal de apoyo</t>
  </si>
  <si>
    <t>Total de computadoras en la institución</t>
  </si>
  <si>
    <t>Número</t>
  </si>
  <si>
    <t>Número y % de computadores por personal de apoyo</t>
  </si>
  <si>
    <t>Si</t>
  </si>
  <si>
    <t>No</t>
  </si>
  <si>
    <t>¿Existe una política institucional para la adquisición de material informático? (**)</t>
  </si>
  <si>
    <t>¿Existen mecanismos para conocer la opinión de profesores y alumnos sobre la calidad de los servicios informáticos? (**)</t>
  </si>
  <si>
    <t>% de construcción de la red interna</t>
  </si>
  <si>
    <t>Área de conocimiento</t>
  </si>
  <si>
    <t>Matrícula</t>
  </si>
  <si>
    <t>Títulos</t>
  </si>
  <si>
    <t>Volúmenes</t>
  </si>
  <si>
    <t>Suscripciones a revistas</t>
  </si>
  <si>
    <t>Suscripciones a revista</t>
  </si>
  <si>
    <t>Q/P</t>
  </si>
  <si>
    <t>R/P</t>
  </si>
  <si>
    <t>Número y % de bibliotecas que cuentan con conexión a internet</t>
  </si>
  <si>
    <t>¿Existe una política institucional de adquisición de material bibliográfico? (**)</t>
  </si>
  <si>
    <t>¿Existen mecanismos para conocer la opinión de profesores y alumnos sobre la calidad de los servicios bibliotecarios? (**)</t>
  </si>
  <si>
    <t>(**) En caso afirmativo, incluir un texto como ANEXO INSTITUCIONAL que describa la forma en que se realiza esta actividad.</t>
  </si>
  <si>
    <t>INFRAESTRUCTURA: CUBÍCULOS</t>
  </si>
  <si>
    <t xml:space="preserve">Número y % de profesores de tiempo completo con cubículo individual o compartido </t>
  </si>
  <si>
    <t>GESTIÓN</t>
  </si>
  <si>
    <t>NUM.</t>
  </si>
  <si>
    <t>Número y % de recomendaciones emitidas por el Comité de Administración y Gestión de los CIEES, que han sido atendidas</t>
  </si>
  <si>
    <t>Número y % de funcionarios que han sido capacitados en planeación estratégica</t>
  </si>
  <si>
    <t>Número y % de funcionarios que han sido capacitados para la gestión de IES</t>
  </si>
  <si>
    <t>Monto y % de recursos obtenidos para realizar transferencia tecnológica e innovación con el sector productivo respecto a los ingresos propios</t>
  </si>
  <si>
    <t>Monto y % de recursos generados por actividades de vinculación respecto a los ingresos propios</t>
  </si>
  <si>
    <t>La Instittución tiene el SIIA en operación</t>
  </si>
  <si>
    <t>¿El SIIA calcula los indicadores académicos institucionales? (tasa de egreso y de titulación por cohorte, seguimiento de egresados, indicadores de desempeño docente y los de gestión)</t>
  </si>
  <si>
    <t>Num</t>
  </si>
  <si>
    <t>La Institución cuenta con procesos certificados</t>
  </si>
  <si>
    <t>Numero de procesos certificados</t>
  </si>
  <si>
    <t>Organismo Certificador</t>
  </si>
  <si>
    <t>Año de Certificación</t>
  </si>
  <si>
    <t>Duración de la Certificación</t>
  </si>
  <si>
    <t>* Se puede insertar filas para listar los procesos certificados.</t>
  </si>
  <si>
    <t xml:space="preserve">¿Existen mecanismos para la evaluación del personal académico? (**)  </t>
  </si>
  <si>
    <t>¿Existen mecanismos para evaluar la eficiencia en la utilización de los recursos físicos? (**)  </t>
  </si>
  <si>
    <t>¿Se realizan estudios para conocer las características, necesidades, circunstancias y expectativas de los estudiantes? (**)</t>
  </si>
  <si>
    <t>¿Se realiza investigación educativa para incidir en la superación del personal académico y en el aprendizaje de los estudiantes? (***)</t>
  </si>
  <si>
    <t>¿Se ha impulsado un Nuevo Modelo Educativo? (***)</t>
  </si>
  <si>
    <t>¿Se cuenta con un Programa Institucional de tutoría? (***)</t>
  </si>
  <si>
    <t>¿Se forma a los estudiantes con capacidades para la vida, actitudes favorables para "aprender a aprender" y habilidades para desempeñarse de manera productiva y competitiva en el mercado laboral? (**)</t>
  </si>
  <si>
    <t>(**) En caso afirmativo, incluir un texto como ANEXO INSTITUCIONAL que describa la forma en que se realiza esta actividad; y en su caso, presentar la evidencia que lo confirmen.</t>
  </si>
  <si>
    <t>(***) En caso afirmativo, incluir un texto como Anexo Institucional, con los resultados e impactos en la formación integral de estudiante; y en su caso, mencionar cuáles han sido los obtaculos y que estrategias se implementarán para su mejora</t>
  </si>
  <si>
    <t>Nombre de la DES:</t>
  </si>
  <si>
    <t>Nombre de las unidades académicas (escuelas, facultades, institutos) que integran la DES:</t>
  </si>
  <si>
    <t>NOMBRE DEL PROGRAMA EDUCATIVO</t>
  </si>
  <si>
    <t>Acreditado</t>
  </si>
  <si>
    <t>Nivel 1</t>
  </si>
  <si>
    <t>Nivel 2</t>
  </si>
  <si>
    <t>Nivel 3</t>
  </si>
  <si>
    <t>Nivel</t>
  </si>
  <si>
    <t>ESPECIALIDAD</t>
  </si>
  <si>
    <t>Año</t>
  </si>
  <si>
    <t>Número de PE</t>
  </si>
  <si>
    <t>Concepto:</t>
  </si>
  <si>
    <t>Número y % de TSU/PA y LIC en el nivel 1 de los CIEES</t>
  </si>
  <si>
    <t>Número y % de TSU/PA y LIC en el nivel 2 de los CIEES</t>
  </si>
  <si>
    <t>Número y % de TSU/PA y LIC en el nivel 3 de los CIEES</t>
  </si>
  <si>
    <t>Número y % de satisfacción de los estudiantes (**)</t>
  </si>
  <si>
    <t>(**) Si se cuenta con este estudio se debe de incluir un texto como ANEXO al ProDES que describa la forma en que se realiza esta actividad. Para obtener el porcentaje de este indicador hay que considerar el total de encuestados entre los que contestaron positivamente.</t>
  </si>
  <si>
    <t>Total de computadoras en la DES</t>
  </si>
  <si>
    <t>Área del conocimiento</t>
  </si>
  <si>
    <t>B  / A</t>
  </si>
  <si>
    <t>C  / A</t>
  </si>
  <si>
    <t>(A)</t>
  </si>
  <si>
    <t>(B)</t>
  </si>
  <si>
    <t>( C )</t>
  </si>
  <si>
    <t>Competencia Internacional</t>
  </si>
  <si>
    <t>PNP</t>
  </si>
  <si>
    <t>Consolidado</t>
  </si>
  <si>
    <t>PFC</t>
  </si>
  <si>
    <t>Número y % de PE que se actualizarán incorporando estudios de empleadores</t>
  </si>
  <si>
    <t>Matrícula Evaluable en PE de Calidad</t>
  </si>
  <si>
    <t>Número y % de PE de licenciatura/campus con estándar 1 del IDAP del CENEVAL</t>
  </si>
  <si>
    <t>Número y % de PE de licenciatura/campus con estándar 2 del IDAP del CENEVAL</t>
  </si>
  <si>
    <t>Monto y % de recursos autogenerados (ingresos propios) respecto al monto total del presupuesto (subsidio ordinario).</t>
  </si>
  <si>
    <t>MAESTRIA</t>
  </si>
  <si>
    <t>Disciplinar</t>
  </si>
  <si>
    <t>Para obtener el número y porcentaje de estos indicadores se debe considerar el calculo de la tasa de titulación conforme a lo que se indicia en el Anexo I de la Guía.</t>
  </si>
  <si>
    <t>La normativa institucional actual es la adecuada para sustentar el desarrollo de la universidad y hacer frente a los retos que ha identificado.</t>
  </si>
  <si>
    <t>Número y % de estudiantes realizan movilidad académica nacional</t>
  </si>
  <si>
    <t>Número y % de estudiantes realizan movilidad académica internacional</t>
  </si>
  <si>
    <t>Para obtener el número y porcentaje de estos indicadores se debe considerar el cálculo de la tasa de titulación conforme a lo que se indicia en el Anexo I de la Guía.</t>
  </si>
  <si>
    <t>Número y % de programas educativos de TSU y Licenciatura con tasa de titulación superior al 70 %</t>
  </si>
  <si>
    <t>Número y % de programas educativos de TSU y Licenciatura con tasa de retención del 1º. al 2do. año superior al 70 %</t>
  </si>
  <si>
    <t>¿Existen mecanismos para evaluar la eficiencia en la utilización de los recursos financieros? (**)</t>
  </si>
  <si>
    <t>Reciente creación</t>
  </si>
  <si>
    <t>DES multidisciplinar que cuentan con PE en más de una área del conocimiento.</t>
  </si>
  <si>
    <t>Número y % de PE de TSU y Licenciatura evaluados por los CIEES</t>
  </si>
  <si>
    <t>Número y  % de PE de TSU y Licenciatura que aplican procesos colegiados de evaluación del aprendizaje</t>
  </si>
  <si>
    <t>Reciente creación*</t>
  </si>
  <si>
    <t>Año*</t>
  </si>
  <si>
    <t>Número y % de PE posgrado que se actualizarán incorporando estudios de seguimiento de egresados (graduados)</t>
  </si>
  <si>
    <t>Número y % de opiniones favorables de los resultados de los PE de la DES, de una muestra representativa de la sociedad (**)</t>
  </si>
  <si>
    <t>Número y % de opiniones favorables sobre los resultados de los PE de la institución, de una muestra representafiva de la sociedad(**)</t>
  </si>
  <si>
    <t>Número y % de cuerpos académicos en formación registrados en el PROMEP</t>
  </si>
  <si>
    <t>Número y % de cuerpos académicos en consolidación registrados en el PROMEP</t>
  </si>
  <si>
    <t>Número y % de cuerpos académicos consolidados registrados en el PROMEP</t>
  </si>
  <si>
    <t>Número de LGAC registradas en el PROMEP</t>
  </si>
  <si>
    <t>Total de cuerpos académicos registrados en el PROMEP</t>
  </si>
  <si>
    <t>Relación de computadoras por profesor</t>
  </si>
  <si>
    <t>Relación de computadoras por alumno</t>
  </si>
  <si>
    <t>Número y % de PE actualizados</t>
  </si>
  <si>
    <r>
      <t xml:space="preserve">INFRAESTRUCTURA: ACERVOS </t>
    </r>
    <r>
      <rPr>
        <b/>
        <sz val="11"/>
        <color indexed="8"/>
        <rFont val="Arial Narrow"/>
        <family val="2"/>
      </rPr>
      <t>Libros y revistas en las bibliotecas de la DES</t>
    </r>
  </si>
  <si>
    <t>Número y % de becas otorgadas por el CONACyT (Esp. Maest. y Doc.)</t>
  </si>
  <si>
    <t>Educación</t>
  </si>
  <si>
    <t>Artes y Humanidades</t>
  </si>
  <si>
    <t>Ciencias Sociales, Administración y Derecho</t>
  </si>
  <si>
    <t>Ciencias Naturales, Exactas y de la Computación</t>
  </si>
  <si>
    <t>Ingeniría, Manufactura y Construcción</t>
  </si>
  <si>
    <t>Agronomía y Veterinaria</t>
  </si>
  <si>
    <t>Salud</t>
  </si>
  <si>
    <t>Servicios</t>
  </si>
  <si>
    <t>EDUCACIÓN</t>
  </si>
  <si>
    <t>ARTES Y HUMANIDADES</t>
  </si>
  <si>
    <t>CIENCIAS SOCUIALES, ADMINISTRACIÓN Y DERECHO</t>
  </si>
  <si>
    <t>CIENCIAS NATURALES , EXACTAS Y DE LA COMPUTACIÓN</t>
  </si>
  <si>
    <t>INGENIERÍA, MANUFACTURA Y CONSTRUCCIÓN</t>
  </si>
  <si>
    <t>SERVICIOS</t>
  </si>
  <si>
    <t>AGRONOMÍA Y VETERINARIA</t>
  </si>
  <si>
    <t>SALUD</t>
  </si>
  <si>
    <t>Número y % de PE de TSU/PA y Licenciatura que se actualizarán incorporando estudios de seguimiento de egresados</t>
  </si>
  <si>
    <t>Número y % de PE de TSU/PA y licenciatura que se actualizarán incorporando estudios de seguimiento de egresados</t>
  </si>
  <si>
    <r>
      <t xml:space="preserve">Número y % de la tasa de retención por </t>
    </r>
    <r>
      <rPr>
        <b/>
        <sz val="11"/>
        <rFont val="Arial Narrow"/>
        <family val="2"/>
      </rPr>
      <t>cohorte generacional del ciclo A</t>
    </r>
    <r>
      <rPr>
        <sz val="11"/>
        <rFont val="Arial Narrow"/>
        <family val="2"/>
      </rPr>
      <t>; del 1ro. al 2do. Año en TSU/PA .</t>
    </r>
  </si>
  <si>
    <r>
      <t xml:space="preserve">Número y % de la tasa de retención por </t>
    </r>
    <r>
      <rPr>
        <b/>
        <sz val="11"/>
        <rFont val="Arial Narrow"/>
        <family val="2"/>
      </rPr>
      <t>cohorte generacional del ciclo B</t>
    </r>
    <r>
      <rPr>
        <sz val="11"/>
        <rFont val="Arial Narrow"/>
        <family val="2"/>
      </rPr>
      <t>; del 1ro. al 2do. Año en TSU/PA .</t>
    </r>
  </si>
  <si>
    <r>
      <t xml:space="preserve">Número y % de la tasa de retención </t>
    </r>
    <r>
      <rPr>
        <b/>
        <sz val="11"/>
        <rFont val="Arial Narrow"/>
        <family val="2"/>
      </rPr>
      <t>por cohorte generacional del ciclo A</t>
    </r>
    <r>
      <rPr>
        <sz val="11"/>
        <rFont val="Arial Narrow"/>
        <family val="2"/>
      </rPr>
      <t>; del 1ro. al 2do. Año en licenciatura.</t>
    </r>
  </si>
  <si>
    <r>
      <t xml:space="preserve">Número y % de la tasa de retención </t>
    </r>
    <r>
      <rPr>
        <b/>
        <sz val="11"/>
        <rFont val="Arial Narrow"/>
        <family val="2"/>
      </rPr>
      <t>por cohorte generacional del ciclo B</t>
    </r>
    <r>
      <rPr>
        <sz val="11"/>
        <rFont val="Arial Narrow"/>
        <family val="2"/>
      </rPr>
      <t>; del 1ro. al 2do. Año en licenciatura.</t>
    </r>
  </si>
  <si>
    <t>Número y % de egresados (eficiencia terminal) por cohorte generacional del ciclo B; en TSU/PA.</t>
  </si>
  <si>
    <t>Número y % de egresados (eficiencia terminal) por cohorte generacional del ciclo A; en TSU/PA.</t>
  </si>
  <si>
    <r>
      <t xml:space="preserve">Número y % de estudiantes titulados  </t>
    </r>
    <r>
      <rPr>
        <b/>
        <sz val="10"/>
        <rFont val="Arial Narrow"/>
        <family val="2"/>
      </rPr>
      <t>por cohorte generacional del ciclo A</t>
    </r>
    <r>
      <rPr>
        <sz val="10"/>
        <rFont val="Arial Narrow"/>
        <family val="2"/>
      </rPr>
      <t>; durante el primer año de egreso de TSU/PA.</t>
    </r>
  </si>
  <si>
    <r>
      <t xml:space="preserve">Número y % de estudiantes titulados  </t>
    </r>
    <r>
      <rPr>
        <b/>
        <sz val="10"/>
        <rFont val="Arial Narrow"/>
        <family val="2"/>
      </rPr>
      <t>por cohorte generacional del ciclo B</t>
    </r>
    <r>
      <rPr>
        <sz val="10"/>
        <rFont val="Arial Narrow"/>
        <family val="2"/>
      </rPr>
      <t>; durante el primer año de egreso de TSU/PA.</t>
    </r>
  </si>
  <si>
    <t>Número y % de egresados (eficiencia terminal) por cohorte generacional del ciclo B; en licenciatura.</t>
  </si>
  <si>
    <t>Número y % de egresados (eficiencia terminal) por cohorte generacional del ciclo A; en licenciatura.</t>
  </si>
  <si>
    <r>
      <t xml:space="preserve">Número y % de estudiantes titulados </t>
    </r>
    <r>
      <rPr>
        <b/>
        <sz val="10"/>
        <rFont val="Arial Narrow"/>
        <family val="2"/>
      </rPr>
      <t>por cohorte generacional del ciclo A</t>
    </r>
    <r>
      <rPr>
        <sz val="10"/>
        <rFont val="Arial Narrow"/>
        <family val="2"/>
      </rPr>
      <t xml:space="preserve">; durante el primer año de egreso de licenciatura. </t>
    </r>
  </si>
  <si>
    <r>
      <t xml:space="preserve">Número y % de estudiantes titulados </t>
    </r>
    <r>
      <rPr>
        <b/>
        <sz val="10"/>
        <rFont val="Arial Narrow"/>
        <family val="2"/>
      </rPr>
      <t>por cohorte generacional del ciclo B</t>
    </r>
    <r>
      <rPr>
        <sz val="10"/>
        <rFont val="Arial Narrow"/>
        <family val="2"/>
      </rPr>
      <t>; durante el primer año de egreso de licenciatura.</t>
    </r>
  </si>
  <si>
    <t>Número y % de estudiantes titulados por cohorte generacional del ciclo A; durante el primer año de egreso de TSU/PA.</t>
  </si>
  <si>
    <t>Número y % de estudiantes titulados por cohorte generacional del ciclo B; durante el primer año de egreso de TSU/PA.</t>
  </si>
  <si>
    <r>
      <t>Cohorte generacional del ciclo A:</t>
    </r>
    <r>
      <rPr>
        <sz val="10"/>
        <rFont val="Arial Narrow"/>
        <family val="2"/>
      </rPr>
      <t xml:space="preserve"> Número de estudiantes de nuevo ingreso matrículados en el 1° período  de un ciclo escolar (Agosto - Diciembre).</t>
    </r>
  </si>
  <si>
    <r>
      <t xml:space="preserve">Cohorte generacional del ciclo B: </t>
    </r>
    <r>
      <rPr>
        <sz val="10"/>
        <rFont val="Arial Narrow"/>
        <family val="2"/>
      </rPr>
      <t>Número de estudiantes de nuevo ingreso matriculados en el 2° período de un ciclo escolar (Enero - Julio).</t>
    </r>
  </si>
  <si>
    <t>TECNICO SUPERIOR UNIVERSITARIO</t>
  </si>
  <si>
    <t>Multidisciplinar (que cuentan con PE de diferentes áreas del conocimiento)</t>
  </si>
  <si>
    <t>Nombre del Campi en donde se encuentra ubicado la DES</t>
  </si>
  <si>
    <t>Nivel CIEES</t>
  </si>
  <si>
    <t>Maestrira</t>
  </si>
  <si>
    <t>Nivel del PE</t>
  </si>
  <si>
    <t>Evaluado 
Si = S
No  = N</t>
  </si>
  <si>
    <t>Registrar todos los programas educativos de la DES, indicar la clasificación de los CIEES, si ha sido acreditado o si no ha sido evaluado. Puede ocurrir más de una categoría. Marque con una X</t>
  </si>
  <si>
    <t>Municipio</t>
  </si>
  <si>
    <t>Localidad</t>
  </si>
  <si>
    <t>PNPC</t>
  </si>
  <si>
    <t>En Consolidación</t>
  </si>
  <si>
    <t>Clave
Unidad
Académica</t>
  </si>
  <si>
    <t>Número y % de la tasa de retención por cohorte generacional del ciclo A; del 1ro. al 2do. Año en TSU/PA .</t>
  </si>
  <si>
    <t>Número y % de la tasa de retención por cohorte generacional del ciclo B; del 1ro. al 2do. Año en TSU/PA .</t>
  </si>
  <si>
    <t>Número y % de la tasa de retención por cohorte generacional del ciclo A; del 1ro. al 2do. Año en licenciatura.</t>
  </si>
  <si>
    <t>Número y % de la tasa de retención por cohorte generacional del ciclo B; del 1ro. al 2do. Año en licenciatura.</t>
  </si>
  <si>
    <t>Número y % de estudiantes titulados por cohorte generacional del ciclo A; durante el primer año de egreso de licenciatura.</t>
  </si>
  <si>
    <t>Perfil deseable PRODEP, reconocido por la SEP</t>
  </si>
  <si>
    <t>* Considerar PE de calidad, los PE de TSU/PA y LIC que se encuentran en el Nivel 1 del padrón de PE evaluados por los CIEES o acreditados por un organismo reconocido por el COPAES.</t>
  </si>
  <si>
    <t>* Considerar PE de calidad, los PE de posgrado que están reconocidos en el Padron Nacional de Posgrado de Calidad o en el Padron de Fomento a la Calidad del CONACYT-SEP</t>
  </si>
  <si>
    <t>Procesos certificados</t>
  </si>
  <si>
    <t>Numero de la norma</t>
  </si>
  <si>
    <t>FORMATO PARA CAPTURAR INFORMACIÓN E INDICADORES BÁSICOS DE LA DES. PFCE 2016-2017</t>
  </si>
  <si>
    <t>Clave DES</t>
  </si>
  <si>
    <t>Municipio *</t>
  </si>
  <si>
    <t>Localidad*</t>
  </si>
  <si>
    <t>* Los datos deberán ser presentados conforme al catálogo que elabora el INEGI</t>
  </si>
  <si>
    <t>(**) Si se cuenta con este estudio, incluir un texto como ANEXO al documento PFCE que describa la forma en que se realiza esta actividad. Para obtener el porcentaje de este indicador hay que considerar el total de encuestados entre los que contestaron positivamente.</t>
  </si>
  <si>
    <t>FORMATO PARA CAPTURA INFORMACIÓN E INDICADORES BÁSICOS DE LA INSTITUCIÓN. PFCE 2018-2019</t>
  </si>
  <si>
    <t>Dic</t>
  </si>
  <si>
    <t>May</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</si>
</sst>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22" x14ac:knownFonts="1">
    <font>
      <sz val="11"/>
      <color theme="1"/>
      <name val="Arial"/>
      <family val="2"/>
    </font>
    <font>
      <b/>
      <sz val="10"/>
      <name val="Arial Narrow"/>
      <family val="2"/>
    </font>
    <font>
      <sz val="10"/>
      <name val="Arial Narrow"/>
      <family val="2"/>
    </font>
    <font>
      <b/>
      <sz val="12"/>
      <name val="Arial Narrow"/>
      <family val="2"/>
    </font>
    <font>
      <b/>
      <sz val="11"/>
      <name val="Arial Narrow"/>
      <family val="2"/>
    </font>
    <font>
      <b/>
      <sz val="10"/>
      <color indexed="8"/>
      <name val="Arial Narrow"/>
      <family val="2"/>
    </font>
    <font>
      <b/>
      <sz val="10"/>
      <color theme="1"/>
      <name val="Arial Narrow"/>
      <family val="2"/>
    </font>
    <font>
      <b/>
      <sz val="10"/>
      <color indexed="9"/>
      <name val="Arial Narrow"/>
      <family val="2"/>
    </font>
    <font>
      <sz val="10"/>
      <color indexed="9"/>
      <name val="Arial Narrow"/>
      <family val="2"/>
    </font>
    <font>
      <b/>
      <sz val="8"/>
      <color indexed="9"/>
      <name val="Arial Narrow"/>
      <family val="2"/>
    </font>
    <font>
      <sz val="10"/>
      <color theme="1"/>
      <name val="Arial Narrow"/>
      <family val="2"/>
    </font>
    <font>
      <b/>
      <sz val="8"/>
      <name val="Arial Narrow"/>
      <family val="2"/>
    </font>
    <font>
      <sz val="8"/>
      <name val="Arial Narrow"/>
      <family val="2"/>
    </font>
    <font>
      <sz val="12"/>
      <name val="Arial Narrow"/>
      <family val="2"/>
    </font>
    <font>
      <sz val="8"/>
      <color indexed="81"/>
      <name val="Tahoma"/>
      <family val="2"/>
    </font>
    <font>
      <b/>
      <sz val="12"/>
      <color indexed="9"/>
      <name val="Arial Narrow"/>
      <family val="2"/>
    </font>
    <font>
      <sz val="9"/>
      <name val="Arial Narrow"/>
      <family val="2"/>
    </font>
    <font>
      <sz val="11"/>
      <name val="Arial Narrow"/>
      <family val="2"/>
    </font>
    <font>
      <sz val="11"/>
      <color theme="1"/>
      <name val="Arial Narrow"/>
      <family val="2"/>
    </font>
    <font>
      <b/>
      <sz val="11"/>
      <color theme="1"/>
      <name val="Arial Narrow"/>
      <family val="2"/>
    </font>
    <font>
      <b/>
      <sz val="11"/>
      <color indexed="9"/>
      <name val="Arial Narrow"/>
      <family val="2"/>
    </font>
    <font>
      <b/>
      <sz val="11"/>
      <color indexed="8"/>
      <name val="Arial Narrow"/>
      <family val="2"/>
    </font>
  </fonts>
  <fills count="18">
    <fill>
      <patternFill patternType="none"/>
    </fill>
    <fill>
      <patternFill patternType="gray125"/>
    </fill>
    <fill>
      <patternFill patternType="solid">
        <fgColor indexed="8"/>
        <bgColor indexed="64"/>
      </patternFill>
    </fill>
    <fill>
      <patternFill patternType="solid">
        <fgColor indexed="42"/>
        <bgColor indexed="64"/>
      </patternFill>
    </fill>
    <fill>
      <patternFill patternType="solid">
        <fgColor indexed="22"/>
        <bgColor indexed="64"/>
      </patternFill>
    </fill>
    <fill>
      <patternFill patternType="solid">
        <fgColor indexed="41"/>
        <bgColor indexed="64"/>
      </patternFill>
    </fill>
    <fill>
      <patternFill patternType="solid">
        <fgColor indexed="44"/>
        <bgColor indexed="64"/>
      </patternFill>
    </fill>
    <fill>
      <patternFill patternType="solid">
        <fgColor indexed="43"/>
        <bgColor indexed="64"/>
      </patternFill>
    </fill>
    <fill>
      <patternFill patternType="solid">
        <fgColor indexed="50"/>
        <bgColor indexed="64"/>
      </patternFill>
    </fill>
    <fill>
      <patternFill patternType="solid">
        <fgColor theme="0" tint="-0.249977111117893"/>
        <bgColor indexed="64"/>
      </patternFill>
    </fill>
    <fill>
      <patternFill patternType="solid">
        <fgColor indexed="45"/>
        <bgColor indexed="64"/>
      </patternFill>
    </fill>
    <fill>
      <patternFill patternType="solid">
        <fgColor indexed="47"/>
        <bgColor indexed="64"/>
      </patternFill>
    </fill>
    <fill>
      <patternFill patternType="solid">
        <fgColor theme="8" tint="0.39997558519241921"/>
        <bgColor indexed="64"/>
      </patternFill>
    </fill>
    <fill>
      <patternFill patternType="solid">
        <fgColor theme="0"/>
        <bgColor indexed="64"/>
      </patternFill>
    </fill>
    <fill>
      <patternFill patternType="solid">
        <fgColor rgb="FF808000"/>
        <bgColor indexed="64"/>
      </patternFill>
    </fill>
    <fill>
      <patternFill patternType="solid">
        <fgColor rgb="FFFF99CC"/>
        <bgColor indexed="64"/>
      </patternFill>
    </fill>
    <fill>
      <patternFill patternType="solid">
        <fgColor theme="3" tint="0.59999389629810485"/>
        <bgColor indexed="64"/>
      </patternFill>
    </fill>
    <fill>
      <patternFill patternType="solid">
        <fgColor theme="3" tint="0.39997558519241921"/>
        <bgColor indexed="64"/>
      </patternFill>
    </fill>
  </fills>
  <borders count="68">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style="thin">
        <color auto="1"/>
      </right>
      <top style="thin">
        <color auto="1"/>
      </top>
      <bottom/>
      <diagonal/>
    </border>
    <border>
      <left/>
      <right/>
      <top style="thin">
        <color auto="1"/>
      </top>
      <bottom/>
      <diagonal/>
    </border>
    <border>
      <left style="thin">
        <color auto="1"/>
      </left>
      <right style="thin">
        <color auto="1"/>
      </right>
      <top/>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style="thin">
        <color auto="1"/>
      </left>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hair">
        <color auto="1"/>
      </left>
      <right/>
      <top style="hair">
        <color auto="1"/>
      </top>
      <bottom style="hair">
        <color auto="1"/>
      </bottom>
      <diagonal/>
    </border>
    <border>
      <left style="thin">
        <color auto="1"/>
      </left>
      <right/>
      <top/>
      <bottom/>
      <diagonal/>
    </border>
    <border>
      <left/>
      <right style="thin">
        <color auto="1"/>
      </right>
      <top/>
      <bottom/>
      <diagonal/>
    </border>
    <border>
      <left style="thin">
        <color auto="1"/>
      </left>
      <right style="hair">
        <color auto="1"/>
      </right>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top style="thin">
        <color auto="1"/>
      </top>
      <bottom style="hair">
        <color auto="1"/>
      </bottom>
      <diagonal/>
    </border>
    <border>
      <left/>
      <right/>
      <top style="hair">
        <color auto="1"/>
      </top>
      <bottom style="hair">
        <color auto="1"/>
      </bottom>
      <diagonal/>
    </border>
    <border>
      <left style="hair">
        <color auto="1"/>
      </left>
      <right/>
      <top style="hair">
        <color auto="1"/>
      </top>
      <bottom style="thin">
        <color auto="1"/>
      </bottom>
      <diagonal/>
    </border>
    <border>
      <left/>
      <right/>
      <top style="hair">
        <color auto="1"/>
      </top>
      <bottom style="thin">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hair">
        <color auto="1"/>
      </right>
      <top/>
      <bottom style="hair">
        <color auto="1"/>
      </bottom>
      <diagonal/>
    </border>
    <border>
      <left/>
      <right style="thin">
        <color auto="1"/>
      </right>
      <top style="hair">
        <color auto="1"/>
      </top>
      <bottom style="thin">
        <color auto="1"/>
      </bottom>
      <diagonal/>
    </border>
    <border>
      <left/>
      <right style="hair">
        <color auto="1"/>
      </right>
      <top style="hair">
        <color auto="1"/>
      </top>
      <bottom style="thin">
        <color auto="1"/>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style="thin">
        <color auto="1"/>
      </right>
      <top style="hair">
        <color auto="1"/>
      </top>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ck">
        <color auto="1"/>
      </left>
      <right style="thin">
        <color auto="1"/>
      </right>
      <top style="thin">
        <color auto="1"/>
      </top>
      <bottom style="thick">
        <color auto="1"/>
      </bottom>
      <diagonal/>
    </border>
    <border>
      <left style="thin">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style="medium">
        <color auto="1"/>
      </left>
      <right style="medium">
        <color auto="1"/>
      </right>
      <top style="medium">
        <color auto="1"/>
      </top>
      <bottom style="medium">
        <color auto="1"/>
      </bottom>
      <diagonal/>
    </border>
    <border>
      <left style="medium">
        <color auto="1"/>
      </left>
      <right style="hair">
        <color auto="1"/>
      </right>
      <top style="medium">
        <color auto="1"/>
      </top>
      <bottom style="hair">
        <color auto="1"/>
      </bottom>
      <diagonal/>
    </border>
    <border>
      <left style="hair">
        <color auto="1"/>
      </left>
      <right style="hair">
        <color auto="1"/>
      </right>
      <top style="medium">
        <color auto="1"/>
      </top>
      <bottom style="hair">
        <color auto="1"/>
      </bottom>
      <diagonal/>
    </border>
    <border>
      <left style="hair">
        <color auto="1"/>
      </left>
      <right style="medium">
        <color auto="1"/>
      </right>
      <top style="medium">
        <color auto="1"/>
      </top>
      <bottom style="hair">
        <color auto="1"/>
      </bottom>
      <diagonal/>
    </border>
    <border>
      <left style="medium">
        <color auto="1"/>
      </left>
      <right style="hair">
        <color auto="1"/>
      </right>
      <top style="hair">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style="medium">
        <color auto="1"/>
      </left>
      <right/>
      <top style="medium">
        <color auto="1"/>
      </top>
      <bottom style="medium">
        <color auto="1"/>
      </bottom>
      <diagonal/>
    </border>
    <border>
      <left style="hair">
        <color auto="1"/>
      </left>
      <right/>
      <top style="hair">
        <color auto="1"/>
      </top>
      <bottom/>
      <diagonal/>
    </border>
    <border>
      <left style="hair">
        <color auto="1"/>
      </left>
      <right/>
      <top/>
      <bottom style="hair">
        <color auto="1"/>
      </bottom>
      <diagonal/>
    </border>
    <border>
      <left/>
      <right style="hair">
        <color auto="1"/>
      </right>
      <top style="hair">
        <color auto="1"/>
      </top>
      <bottom style="hair">
        <color auto="1"/>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right/>
      <top style="medium">
        <color auto="1"/>
      </top>
      <bottom/>
      <diagonal/>
    </border>
    <border>
      <left style="hair">
        <color auto="1"/>
      </left>
      <right style="hair">
        <color auto="1"/>
      </right>
      <top/>
      <bottom style="hair">
        <color auto="1"/>
      </bottom>
      <diagonal/>
    </border>
    <border>
      <left style="hair">
        <color auto="1"/>
      </left>
      <right style="thin">
        <color auto="1"/>
      </right>
      <top/>
      <bottom style="hair">
        <color auto="1"/>
      </bottom>
      <diagonal/>
    </border>
  </borders>
  <cellStyleXfs count="1">
    <xf numFmtId="0" fontId="0" fillId="0" borderId="0"/>
  </cellStyleXfs>
  <cellXfs count="805">
    <xf numFmtId="0" fontId="0" fillId="0" borderId="0" xfId="0"/>
    <xf numFmtId="0" fontId="2" fillId="0" borderId="8" xfId="0" applyFont="1" applyFill="1" applyBorder="1" applyAlignment="1">
      <alignment horizontal="justify" vertical="justify"/>
    </xf>
    <xf numFmtId="3" fontId="2" fillId="0" borderId="9" xfId="0" applyNumberFormat="1" applyFont="1" applyBorder="1"/>
    <xf numFmtId="0" fontId="2" fillId="0" borderId="11" xfId="0" applyFont="1" applyFill="1" applyBorder="1" applyAlignment="1">
      <alignment horizontal="justify" vertical="justify"/>
    </xf>
    <xf numFmtId="0" fontId="2" fillId="0" borderId="0" xfId="0" applyFont="1" applyFill="1" applyBorder="1" applyAlignment="1">
      <alignment horizontal="justify" vertical="justify"/>
    </xf>
    <xf numFmtId="3" fontId="2" fillId="0" borderId="0" xfId="0" applyNumberFormat="1" applyFont="1" applyBorder="1"/>
    <xf numFmtId="3" fontId="2" fillId="0" borderId="0" xfId="0" applyNumberFormat="1" applyFont="1" applyBorder="1" applyAlignment="1">
      <alignment horizontal="right"/>
    </xf>
    <xf numFmtId="0" fontId="2" fillId="0" borderId="0" xfId="0" applyFont="1" applyBorder="1"/>
    <xf numFmtId="0" fontId="1" fillId="3" borderId="7" xfId="0" applyFont="1" applyFill="1" applyBorder="1" applyAlignment="1">
      <alignment horizontal="justify" vertical="justify"/>
    </xf>
    <xf numFmtId="3" fontId="2" fillId="4" borderId="9" xfId="0" applyNumberFormat="1" applyFont="1" applyFill="1" applyBorder="1"/>
    <xf numFmtId="3" fontId="2" fillId="4" borderId="12" xfId="0" applyNumberFormat="1" applyFont="1" applyFill="1" applyBorder="1"/>
    <xf numFmtId="3" fontId="2" fillId="0" borderId="0" xfId="0" applyNumberFormat="1" applyFont="1" applyFill="1" applyBorder="1"/>
    <xf numFmtId="3" fontId="2" fillId="0" borderId="0" xfId="0" applyNumberFormat="1" applyFont="1" applyFill="1" applyBorder="1" applyAlignment="1">
      <alignment horizontal="right"/>
    </xf>
    <xf numFmtId="0" fontId="1" fillId="5" borderId="7" xfId="0" applyFont="1" applyFill="1" applyBorder="1" applyAlignment="1">
      <alignment horizontal="justify" vertical="justify"/>
    </xf>
    <xf numFmtId="3" fontId="2" fillId="4" borderId="10" xfId="0" applyNumberFormat="1" applyFont="1" applyFill="1" applyBorder="1"/>
    <xf numFmtId="0" fontId="1" fillId="6" borderId="7" xfId="0" applyFont="1" applyFill="1" applyBorder="1" applyAlignment="1">
      <alignment horizontal="justify" vertical="justify"/>
    </xf>
    <xf numFmtId="0" fontId="2" fillId="0" borderId="17" xfId="0" applyFont="1" applyFill="1" applyBorder="1" applyAlignment="1">
      <alignment horizontal="justify" vertical="justify"/>
    </xf>
    <xf numFmtId="3" fontId="2" fillId="0" borderId="18" xfId="0" applyNumberFormat="1" applyFont="1" applyBorder="1"/>
    <xf numFmtId="0" fontId="2" fillId="0" borderId="18" xfId="0" applyFont="1" applyBorder="1"/>
    <xf numFmtId="0" fontId="1" fillId="0" borderId="11" xfId="0" applyFont="1" applyFill="1" applyBorder="1" applyAlignment="1">
      <alignment horizontal="right" vertical="justify"/>
    </xf>
    <xf numFmtId="0" fontId="1" fillId="7" borderId="2" xfId="0" applyFont="1" applyFill="1" applyBorder="1" applyAlignment="1">
      <alignment vertical="center"/>
    </xf>
    <xf numFmtId="0" fontId="2" fillId="7" borderId="7" xfId="0" applyFont="1" applyFill="1" applyBorder="1" applyAlignment="1">
      <alignment horizontal="center"/>
    </xf>
    <xf numFmtId="0" fontId="2" fillId="0" borderId="2" xfId="0" applyFont="1" applyBorder="1" applyAlignment="1"/>
    <xf numFmtId="0" fontId="2" fillId="0" borderId="7" xfId="0" applyFont="1" applyBorder="1"/>
    <xf numFmtId="3" fontId="2" fillId="0" borderId="9" xfId="0" applyNumberFormat="1" applyFont="1" applyBorder="1" applyAlignment="1">
      <alignment horizontal="right" wrapText="1"/>
    </xf>
    <xf numFmtId="3" fontId="2" fillId="4" borderId="9" xfId="0" applyNumberFormat="1" applyFont="1" applyFill="1" applyBorder="1" applyAlignment="1">
      <alignment horizontal="right" wrapText="1"/>
    </xf>
    <xf numFmtId="3" fontId="2" fillId="0" borderId="9" xfId="0" applyNumberFormat="1" applyFont="1" applyFill="1" applyBorder="1" applyAlignment="1">
      <alignment horizontal="right" wrapText="1"/>
    </xf>
    <xf numFmtId="3" fontId="2" fillId="4" borderId="10" xfId="0" applyNumberFormat="1" applyFont="1" applyFill="1" applyBorder="1" applyAlignment="1">
      <alignment horizontal="right" wrapText="1"/>
    </xf>
    <xf numFmtId="0" fontId="6" fillId="0" borderId="17" xfId="0" applyFont="1" applyFill="1" applyBorder="1" applyAlignment="1">
      <alignment horizontal="justify" vertical="justify"/>
    </xf>
    <xf numFmtId="3" fontId="2" fillId="0" borderId="18" xfId="0" applyNumberFormat="1" applyFont="1" applyBorder="1" applyAlignment="1">
      <alignment horizontal="right" wrapText="1"/>
    </xf>
    <xf numFmtId="3" fontId="2" fillId="4" borderId="18" xfId="0" applyNumberFormat="1" applyFont="1" applyFill="1" applyBorder="1" applyAlignment="1">
      <alignment horizontal="right" wrapText="1"/>
    </xf>
    <xf numFmtId="3" fontId="2" fillId="0" borderId="18" xfId="0" applyNumberFormat="1" applyFont="1" applyFill="1" applyBorder="1" applyAlignment="1">
      <alignment horizontal="right" wrapText="1"/>
    </xf>
    <xf numFmtId="3" fontId="2" fillId="4" borderId="19" xfId="0" applyNumberFormat="1" applyFont="1" applyFill="1" applyBorder="1" applyAlignment="1">
      <alignment horizontal="right" wrapText="1"/>
    </xf>
    <xf numFmtId="3" fontId="2" fillId="4" borderId="12" xfId="0" applyNumberFormat="1" applyFont="1" applyFill="1" applyBorder="1" applyAlignment="1">
      <alignment horizontal="right" wrapText="1"/>
    </xf>
    <xf numFmtId="3" fontId="2" fillId="4" borderId="13" xfId="0" applyNumberFormat="1" applyFont="1" applyFill="1" applyBorder="1" applyAlignment="1">
      <alignment horizontal="right" wrapText="1"/>
    </xf>
    <xf numFmtId="3" fontId="2" fillId="9" borderId="18" xfId="0" applyNumberFormat="1" applyFont="1" applyFill="1" applyBorder="1" applyAlignment="1">
      <alignment horizontal="right" wrapText="1"/>
    </xf>
    <xf numFmtId="3" fontId="2" fillId="0" borderId="12" xfId="0" applyNumberFormat="1" applyFont="1" applyBorder="1" applyAlignment="1">
      <alignment horizontal="right" wrapText="1"/>
    </xf>
    <xf numFmtId="3" fontId="2" fillId="0" borderId="12" xfId="0" applyNumberFormat="1" applyFont="1" applyFill="1" applyBorder="1" applyAlignment="1">
      <alignment horizontal="right" wrapText="1"/>
    </xf>
    <xf numFmtId="0" fontId="2" fillId="0" borderId="8" xfId="0" applyFont="1" applyFill="1" applyBorder="1" applyAlignment="1">
      <alignment horizontal="justify" vertical="justify" wrapText="1"/>
    </xf>
    <xf numFmtId="164" fontId="2" fillId="4" borderId="9" xfId="0" applyNumberFormat="1" applyFont="1" applyFill="1" applyBorder="1" applyAlignment="1">
      <alignment horizontal="right" wrapText="1"/>
    </xf>
    <xf numFmtId="0" fontId="2" fillId="0" borderId="17" xfId="0" applyFont="1" applyFill="1" applyBorder="1" applyAlignment="1">
      <alignment horizontal="justify" vertical="justify" wrapText="1"/>
    </xf>
    <xf numFmtId="164" fontId="2" fillId="4" borderId="18" xfId="0" applyNumberFormat="1" applyFont="1" applyFill="1" applyBorder="1" applyAlignment="1">
      <alignment horizontal="right" wrapText="1"/>
    </xf>
    <xf numFmtId="0" fontId="1" fillId="0" borderId="17" xfId="0" applyFont="1" applyFill="1" applyBorder="1" applyAlignment="1">
      <alignment horizontal="justify" vertical="justify" wrapText="1"/>
    </xf>
    <xf numFmtId="0" fontId="6" fillId="0" borderId="17" xfId="0" applyFont="1" applyFill="1" applyBorder="1" applyAlignment="1">
      <alignment horizontal="justify" vertical="justify" wrapText="1"/>
    </xf>
    <xf numFmtId="164" fontId="2" fillId="4" borderId="12" xfId="0" applyNumberFormat="1" applyFont="1" applyFill="1" applyBorder="1" applyAlignment="1">
      <alignment horizontal="right" wrapText="1"/>
    </xf>
    <xf numFmtId="0" fontId="1" fillId="0" borderId="0" xfId="0" applyFont="1"/>
    <xf numFmtId="0" fontId="2" fillId="10" borderId="7" xfId="0" applyFont="1" applyFill="1" applyBorder="1" applyAlignment="1">
      <alignment horizontal="center"/>
    </xf>
    <xf numFmtId="0" fontId="2" fillId="0" borderId="8" xfId="0" applyFont="1" applyFill="1" applyBorder="1" applyAlignment="1">
      <alignment horizontal="justify" vertical="center" wrapText="1"/>
    </xf>
    <xf numFmtId="0" fontId="2" fillId="0" borderId="9" xfId="0" applyFont="1" applyFill="1" applyBorder="1" applyAlignment="1">
      <alignment horizontal="center"/>
    </xf>
    <xf numFmtId="0" fontId="2" fillId="4" borderId="9" xfId="0" applyFont="1" applyFill="1" applyBorder="1" applyAlignment="1">
      <alignment horizontal="center"/>
    </xf>
    <xf numFmtId="0" fontId="2" fillId="4" borderId="10" xfId="0" applyFont="1" applyFill="1" applyBorder="1" applyAlignment="1">
      <alignment horizontal="center"/>
    </xf>
    <xf numFmtId="3" fontId="2" fillId="0" borderId="18" xfId="0" applyNumberFormat="1" applyFont="1" applyBorder="1" applyAlignment="1">
      <alignment horizontal="right" vertical="center"/>
    </xf>
    <xf numFmtId="165" fontId="2" fillId="4" borderId="18" xfId="0" applyNumberFormat="1" applyFont="1" applyFill="1" applyBorder="1" applyAlignment="1">
      <alignment horizontal="right" vertical="center"/>
    </xf>
    <xf numFmtId="165" fontId="2" fillId="4" borderId="19" xfId="0" applyNumberFormat="1" applyFont="1" applyFill="1" applyBorder="1" applyAlignment="1">
      <alignment horizontal="right" vertical="center"/>
    </xf>
    <xf numFmtId="165" fontId="2" fillId="0" borderId="18" xfId="0" applyNumberFormat="1" applyFont="1" applyFill="1" applyBorder="1" applyAlignment="1">
      <alignment horizontal="right" vertical="center"/>
    </xf>
    <xf numFmtId="3" fontId="2" fillId="9" borderId="18" xfId="0" applyNumberFormat="1" applyFont="1" applyFill="1" applyBorder="1" applyAlignment="1">
      <alignment horizontal="right" vertical="center"/>
    </xf>
    <xf numFmtId="3" fontId="2" fillId="0" borderId="12" xfId="0" applyNumberFormat="1" applyFont="1" applyBorder="1" applyAlignment="1">
      <alignment horizontal="right" vertical="center"/>
    </xf>
    <xf numFmtId="165" fontId="2" fillId="4" borderId="12" xfId="0" applyNumberFormat="1" applyFont="1" applyFill="1" applyBorder="1" applyAlignment="1">
      <alignment horizontal="right" vertical="center"/>
    </xf>
    <xf numFmtId="165" fontId="2" fillId="0" borderId="12" xfId="0" applyNumberFormat="1" applyFont="1" applyFill="1" applyBorder="1" applyAlignment="1">
      <alignment horizontal="right" vertical="center"/>
    </xf>
    <xf numFmtId="165" fontId="2" fillId="4" borderId="13" xfId="0" applyNumberFormat="1" applyFont="1" applyFill="1" applyBorder="1" applyAlignment="1">
      <alignment horizontal="right" vertical="center"/>
    </xf>
    <xf numFmtId="0" fontId="1" fillId="0" borderId="0" xfId="0" applyFont="1" applyFill="1" applyBorder="1" applyAlignment="1">
      <alignment horizontal="justify" vertical="justify"/>
    </xf>
    <xf numFmtId="3" fontId="2" fillId="0" borderId="9" xfId="0" applyNumberFormat="1" applyFont="1" applyBorder="1" applyAlignment="1">
      <alignment horizontal="right" vertical="center"/>
    </xf>
    <xf numFmtId="0" fontId="2" fillId="4" borderId="9" xfId="0" applyFont="1" applyFill="1" applyBorder="1" applyAlignment="1">
      <alignment horizontal="right" vertical="center"/>
    </xf>
    <xf numFmtId="0" fontId="2" fillId="0" borderId="9" xfId="0" applyFont="1" applyFill="1" applyBorder="1" applyAlignment="1">
      <alignment horizontal="right" vertical="center"/>
    </xf>
    <xf numFmtId="3" fontId="2" fillId="4" borderId="18" xfId="0" applyNumberFormat="1" applyFont="1" applyFill="1" applyBorder="1" applyAlignment="1">
      <alignment horizontal="right" vertical="center"/>
    </xf>
    <xf numFmtId="3" fontId="2" fillId="0" borderId="18" xfId="0" applyNumberFormat="1" applyFont="1" applyFill="1" applyBorder="1" applyAlignment="1">
      <alignment horizontal="right" vertical="center"/>
    </xf>
    <xf numFmtId="164" fontId="2" fillId="4" borderId="18" xfId="0" applyNumberFormat="1" applyFont="1" applyFill="1" applyBorder="1" applyAlignment="1">
      <alignment horizontal="right" vertical="center"/>
    </xf>
    <xf numFmtId="0" fontId="1" fillId="0" borderId="0" xfId="0" applyFont="1" applyBorder="1" applyAlignment="1">
      <alignment vertical="top" wrapText="1"/>
    </xf>
    <xf numFmtId="3" fontId="2" fillId="0" borderId="13" xfId="0" applyNumberFormat="1" applyFont="1" applyBorder="1" applyAlignment="1">
      <alignment horizontal="right" vertical="center"/>
    </xf>
    <xf numFmtId="0" fontId="2" fillId="11" borderId="5" xfId="0" applyFont="1" applyFill="1" applyBorder="1"/>
    <xf numFmtId="165" fontId="2" fillId="4" borderId="9" xfId="0" applyNumberFormat="1" applyFont="1" applyFill="1" applyBorder="1" applyAlignment="1">
      <alignment horizontal="right" vertical="center"/>
    </xf>
    <xf numFmtId="165" fontId="2" fillId="0" borderId="9" xfId="0" applyNumberFormat="1" applyFont="1" applyBorder="1" applyAlignment="1">
      <alignment horizontal="right" vertical="center"/>
    </xf>
    <xf numFmtId="165" fontId="2" fillId="0" borderId="9" xfId="0" applyNumberFormat="1" applyFont="1" applyFill="1" applyBorder="1" applyAlignment="1">
      <alignment horizontal="right" vertical="center"/>
    </xf>
    <xf numFmtId="165" fontId="2" fillId="4" borderId="10" xfId="0" applyNumberFormat="1" applyFont="1" applyFill="1" applyBorder="1" applyAlignment="1">
      <alignment horizontal="right" vertical="center"/>
    </xf>
    <xf numFmtId="0" fontId="2" fillId="0" borderId="18" xfId="0" applyFont="1" applyFill="1" applyBorder="1" applyAlignment="1">
      <alignment horizontal="justify" vertical="justify"/>
    </xf>
    <xf numFmtId="165" fontId="2" fillId="0" borderId="19" xfId="0" applyNumberFormat="1" applyFont="1" applyFill="1" applyBorder="1" applyAlignment="1">
      <alignment horizontal="right" vertical="center"/>
    </xf>
    <xf numFmtId="165" fontId="2" fillId="0" borderId="18" xfId="0" applyNumberFormat="1" applyFont="1" applyBorder="1" applyAlignment="1">
      <alignment horizontal="right" vertical="center"/>
    </xf>
    <xf numFmtId="0" fontId="1" fillId="0" borderId="0" xfId="0" applyFont="1" applyAlignment="1">
      <alignment vertical="center"/>
    </xf>
    <xf numFmtId="0" fontId="1" fillId="0" borderId="0" xfId="0" applyFont="1" applyBorder="1" applyAlignment="1">
      <alignment vertical="center" wrapText="1"/>
    </xf>
    <xf numFmtId="0" fontId="2" fillId="0" borderId="12" xfId="0" applyFont="1" applyFill="1" applyBorder="1" applyAlignment="1">
      <alignment horizontal="justify" vertical="justify"/>
    </xf>
    <xf numFmtId="165" fontId="2" fillId="0" borderId="12" xfId="0" applyNumberFormat="1" applyFont="1" applyBorder="1" applyAlignment="1">
      <alignment horizontal="right" vertical="center"/>
    </xf>
    <xf numFmtId="165" fontId="2" fillId="0" borderId="0" xfId="0" applyNumberFormat="1" applyFont="1" applyFill="1" applyBorder="1" applyAlignment="1">
      <alignment horizontal="right" vertical="center"/>
    </xf>
    <xf numFmtId="0" fontId="1" fillId="11" borderId="7" xfId="0" applyFont="1" applyFill="1" applyBorder="1" applyAlignment="1">
      <alignment horizontal="center" vertical="justify"/>
    </xf>
    <xf numFmtId="165" fontId="2" fillId="4" borderId="18" xfId="0" applyNumberFormat="1" applyFont="1" applyFill="1" applyBorder="1" applyAlignment="1">
      <alignment horizontal="justify" vertical="justify"/>
    </xf>
    <xf numFmtId="0" fontId="11" fillId="3" borderId="27" xfId="0" applyFont="1" applyFill="1" applyBorder="1" applyAlignment="1">
      <alignment horizontal="center"/>
    </xf>
    <xf numFmtId="3" fontId="2" fillId="0" borderId="0" xfId="0" applyNumberFormat="1" applyFont="1" applyFill="1" applyBorder="1" applyAlignment="1">
      <alignment horizontal="right" vertical="center"/>
    </xf>
    <xf numFmtId="0" fontId="2" fillId="0" borderId="0" xfId="0" applyFont="1"/>
    <xf numFmtId="0" fontId="12" fillId="7" borderId="27" xfId="0" applyFont="1" applyFill="1" applyBorder="1" applyAlignment="1">
      <alignment horizontal="center"/>
    </xf>
    <xf numFmtId="3" fontId="2" fillId="0" borderId="10" xfId="0" applyNumberFormat="1" applyFont="1" applyBorder="1" applyAlignment="1">
      <alignment horizontal="right" vertical="center"/>
    </xf>
    <xf numFmtId="3" fontId="2" fillId="0" borderId="19" xfId="0" applyNumberFormat="1" applyFont="1" applyBorder="1" applyAlignment="1">
      <alignment horizontal="right" vertical="center"/>
    </xf>
    <xf numFmtId="3" fontId="2" fillId="4" borderId="12" xfId="0" applyNumberFormat="1" applyFont="1" applyFill="1" applyBorder="1" applyAlignment="1">
      <alignment horizontal="right" vertical="center"/>
    </xf>
    <xf numFmtId="0" fontId="11" fillId="12" borderId="7" xfId="0" applyFont="1" applyFill="1" applyBorder="1" applyAlignment="1">
      <alignment horizontal="center"/>
    </xf>
    <xf numFmtId="49" fontId="2" fillId="0" borderId="9" xfId="0" applyNumberFormat="1" applyFont="1" applyBorder="1" applyAlignment="1">
      <alignment horizontal="center" vertical="center"/>
    </xf>
    <xf numFmtId="49" fontId="2" fillId="0" borderId="10" xfId="0" applyNumberFormat="1" applyFont="1" applyBorder="1" applyAlignment="1">
      <alignment horizontal="center" vertical="center"/>
    </xf>
    <xf numFmtId="49" fontId="2" fillId="0" borderId="12" xfId="0" applyNumberFormat="1" applyFont="1" applyBorder="1" applyAlignment="1">
      <alignment horizontal="center" vertical="center"/>
    </xf>
    <xf numFmtId="49" fontId="2" fillId="0" borderId="13" xfId="0" applyNumberFormat="1" applyFont="1" applyBorder="1" applyAlignment="1">
      <alignment horizontal="center" vertical="center"/>
    </xf>
    <xf numFmtId="0" fontId="2" fillId="0" borderId="0" xfId="0" applyFont="1" applyAlignment="1">
      <alignment horizontal="justify" vertical="justify"/>
    </xf>
    <xf numFmtId="0" fontId="2" fillId="0" borderId="29" xfId="0" applyFont="1" applyFill="1" applyBorder="1" applyAlignment="1">
      <alignment horizontal="justify" vertical="justify"/>
    </xf>
    <xf numFmtId="165" fontId="2" fillId="0" borderId="30" xfId="0" applyNumberFormat="1" applyFont="1" applyBorder="1" applyAlignment="1">
      <alignment horizontal="center" vertical="center"/>
    </xf>
    <xf numFmtId="165" fontId="2" fillId="0" borderId="31" xfId="0" applyNumberFormat="1" applyFont="1" applyBorder="1" applyAlignment="1">
      <alignment horizontal="center" vertical="center"/>
    </xf>
    <xf numFmtId="0" fontId="2" fillId="3" borderId="7" xfId="0" applyFont="1" applyFill="1" applyBorder="1" applyAlignment="1">
      <alignment horizontal="center" vertical="center" textRotation="90"/>
    </xf>
    <xf numFmtId="0" fontId="2" fillId="3" borderId="7" xfId="0" applyFont="1" applyFill="1" applyBorder="1" applyAlignment="1">
      <alignment horizontal="justify" vertical="center" textRotation="90"/>
    </xf>
    <xf numFmtId="0" fontId="2" fillId="3" borderId="7" xfId="0" applyFont="1" applyFill="1" applyBorder="1" applyAlignment="1">
      <alignment horizontal="justify" vertical="justify"/>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3" xfId="0" applyFont="1" applyBorder="1" applyAlignment="1">
      <alignment horizontal="center" vertical="center"/>
    </xf>
    <xf numFmtId="0" fontId="2" fillId="0" borderId="0" xfId="0" applyFont="1" applyBorder="1" applyAlignment="1">
      <alignment horizontal="center" vertical="center"/>
    </xf>
    <xf numFmtId="3" fontId="2" fillId="0" borderId="30" xfId="0" applyNumberFormat="1" applyFont="1" applyBorder="1" applyAlignment="1">
      <alignment horizontal="right" vertical="center"/>
    </xf>
    <xf numFmtId="165" fontId="2" fillId="4" borderId="30" xfId="0" applyNumberFormat="1" applyFont="1" applyFill="1" applyBorder="1" applyAlignment="1">
      <alignment horizontal="right" vertical="center"/>
    </xf>
    <xf numFmtId="165" fontId="2" fillId="0" borderId="30" xfId="0" applyNumberFormat="1" applyFont="1" applyFill="1" applyBorder="1" applyAlignment="1">
      <alignment horizontal="right" vertical="center"/>
    </xf>
    <xf numFmtId="165" fontId="2" fillId="4" borderId="31" xfId="0" applyNumberFormat="1" applyFont="1" applyFill="1" applyBorder="1" applyAlignment="1">
      <alignment horizontal="right" vertical="center"/>
    </xf>
    <xf numFmtId="0" fontId="2" fillId="5" borderId="7" xfId="0" applyFont="1" applyFill="1" applyBorder="1" applyAlignment="1">
      <alignment horizontal="center"/>
    </xf>
    <xf numFmtId="0" fontId="2" fillId="0" borderId="7" xfId="0" applyFont="1" applyBorder="1" applyAlignment="1">
      <alignment horizontal="justify" vertical="justify"/>
    </xf>
    <xf numFmtId="49" fontId="2" fillId="0" borderId="30" xfId="0" applyNumberFormat="1" applyFont="1" applyBorder="1" applyAlignment="1">
      <alignment horizontal="center" vertical="center"/>
    </xf>
    <xf numFmtId="49" fontId="2" fillId="0" borderId="31" xfId="0" applyNumberFormat="1" applyFont="1" applyBorder="1" applyAlignment="1">
      <alignment horizontal="center" vertical="center"/>
    </xf>
    <xf numFmtId="49" fontId="2" fillId="0" borderId="0" xfId="0" applyNumberFormat="1" applyFont="1" applyBorder="1" applyAlignment="1">
      <alignment horizontal="center" vertical="center"/>
    </xf>
    <xf numFmtId="49" fontId="2" fillId="5" borderId="7" xfId="0" applyNumberFormat="1" applyFont="1" applyFill="1" applyBorder="1" applyAlignment="1">
      <alignment horizontal="center" vertical="center"/>
    </xf>
    <xf numFmtId="0" fontId="2" fillId="5" borderId="7" xfId="0" applyFont="1" applyFill="1" applyBorder="1" applyAlignment="1">
      <alignment horizontal="justify" vertical="justify"/>
    </xf>
    <xf numFmtId="49" fontId="2" fillId="0" borderId="18" xfId="0" applyNumberFormat="1" applyFont="1" applyBorder="1" applyAlignment="1">
      <alignment horizontal="center" vertical="center"/>
    </xf>
    <xf numFmtId="49" fontId="2" fillId="0" borderId="19" xfId="0" applyNumberFormat="1" applyFont="1" applyBorder="1" applyAlignment="1">
      <alignment horizontal="center" vertical="center"/>
    </xf>
    <xf numFmtId="164" fontId="2" fillId="4" borderId="10" xfId="0" applyNumberFormat="1" applyFont="1" applyFill="1" applyBorder="1" applyAlignment="1">
      <alignment horizontal="right" wrapText="1"/>
    </xf>
    <xf numFmtId="164" fontId="2" fillId="4" borderId="19" xfId="0" applyNumberFormat="1" applyFont="1" applyFill="1" applyBorder="1" applyAlignment="1">
      <alignment horizontal="right" wrapText="1"/>
    </xf>
    <xf numFmtId="164" fontId="2" fillId="4" borderId="13" xfId="0" applyNumberFormat="1" applyFont="1" applyFill="1" applyBorder="1" applyAlignment="1">
      <alignment horizontal="right" wrapText="1"/>
    </xf>
    <xf numFmtId="0" fontId="2" fillId="0" borderId="8" xfId="0" applyFont="1" applyBorder="1" applyAlignment="1">
      <alignment horizontal="justify" vertical="top"/>
    </xf>
    <xf numFmtId="0" fontId="2" fillId="0" borderId="17" xfId="0" applyFont="1" applyBorder="1" applyAlignment="1">
      <alignment horizontal="justify" vertical="center"/>
    </xf>
    <xf numFmtId="0" fontId="1" fillId="0" borderId="0" xfId="0" applyFont="1" applyFill="1" applyBorder="1" applyAlignment="1">
      <alignment vertical="justify"/>
    </xf>
    <xf numFmtId="0" fontId="1" fillId="0" borderId="15" xfId="0" applyFont="1" applyBorder="1" applyAlignment="1"/>
    <xf numFmtId="0" fontId="1" fillId="0" borderId="0" xfId="0" applyFont="1" applyBorder="1" applyAlignment="1"/>
    <xf numFmtId="3" fontId="2" fillId="0" borderId="10" xfId="0" applyNumberFormat="1" applyFont="1" applyBorder="1"/>
    <xf numFmtId="3" fontId="2" fillId="0" borderId="19" xfId="0" applyNumberFormat="1" applyFont="1" applyBorder="1"/>
    <xf numFmtId="3" fontId="2" fillId="4" borderId="13" xfId="0" applyNumberFormat="1" applyFont="1" applyFill="1" applyBorder="1"/>
    <xf numFmtId="3" fontId="2" fillId="9" borderId="19" xfId="0" applyNumberFormat="1" applyFont="1" applyFill="1" applyBorder="1" applyAlignment="1">
      <alignment horizontal="right" wrapText="1"/>
    </xf>
    <xf numFmtId="3" fontId="2" fillId="4" borderId="13" xfId="0" applyNumberFormat="1" applyFont="1" applyFill="1" applyBorder="1" applyAlignment="1">
      <alignment horizontal="right" vertical="center"/>
    </xf>
    <xf numFmtId="0" fontId="2" fillId="3" borderId="7" xfId="0" applyFont="1" applyFill="1" applyBorder="1" applyAlignment="1">
      <alignment horizontal="center" vertical="center"/>
    </xf>
    <xf numFmtId="0" fontId="2" fillId="0" borderId="2" xfId="0" applyFont="1" applyBorder="1" applyAlignment="1">
      <alignment wrapText="1"/>
    </xf>
    <xf numFmtId="0" fontId="6" fillId="0" borderId="29" xfId="0" applyFont="1" applyFill="1" applyBorder="1" applyAlignment="1">
      <alignment wrapText="1"/>
    </xf>
    <xf numFmtId="0" fontId="1" fillId="3" borderId="7" xfId="0" applyFont="1" applyFill="1" applyBorder="1" applyAlignment="1">
      <alignment horizontal="center"/>
    </xf>
    <xf numFmtId="0" fontId="2" fillId="7" borderId="4" xfId="0" applyFont="1" applyFill="1" applyBorder="1" applyAlignment="1">
      <alignment horizontal="center"/>
    </xf>
    <xf numFmtId="0" fontId="2" fillId="3" borderId="7" xfId="0" applyFont="1" applyFill="1" applyBorder="1" applyAlignment="1">
      <alignment horizontal="center"/>
    </xf>
    <xf numFmtId="0" fontId="2" fillId="6" borderId="7" xfId="0" applyFont="1" applyFill="1" applyBorder="1" applyAlignment="1">
      <alignment horizontal="center"/>
    </xf>
    <xf numFmtId="0" fontId="2" fillId="0" borderId="12" xfId="0" applyFont="1" applyBorder="1" applyAlignment="1">
      <alignment horizontal="center" vertical="center"/>
    </xf>
    <xf numFmtId="0" fontId="6" fillId="0" borderId="17" xfId="0" applyFont="1" applyFill="1" applyBorder="1" applyAlignment="1">
      <alignment horizontal="justify" vertical="top"/>
    </xf>
    <xf numFmtId="0" fontId="18" fillId="0" borderId="0" xfId="0" applyFont="1"/>
    <xf numFmtId="0" fontId="18" fillId="0" borderId="0" xfId="0" applyFont="1" applyAlignment="1">
      <alignment horizontal="justify" vertical="justify"/>
    </xf>
    <xf numFmtId="0" fontId="16" fillId="0" borderId="0" xfId="0" applyFont="1"/>
    <xf numFmtId="0" fontId="18" fillId="0" borderId="0" xfId="0" applyFont="1" applyBorder="1"/>
    <xf numFmtId="0" fontId="18" fillId="0" borderId="18" xfId="0" applyFont="1" applyBorder="1"/>
    <xf numFmtId="0" fontId="18" fillId="4" borderId="18" xfId="0" applyFont="1" applyFill="1" applyBorder="1"/>
    <xf numFmtId="0" fontId="18" fillId="0" borderId="18" xfId="0" applyFont="1" applyFill="1" applyBorder="1"/>
    <xf numFmtId="0" fontId="18" fillId="0" borderId="12" xfId="0" applyFont="1" applyBorder="1"/>
    <xf numFmtId="0" fontId="18" fillId="0" borderId="12" xfId="0" applyFont="1" applyFill="1" applyBorder="1"/>
    <xf numFmtId="0" fontId="18" fillId="0" borderId="0" xfId="0" applyFont="1" applyAlignment="1"/>
    <xf numFmtId="0" fontId="18" fillId="0" borderId="30" xfId="0" applyFont="1" applyBorder="1"/>
    <xf numFmtId="0" fontId="18" fillId="0" borderId="31" xfId="0" applyFont="1" applyBorder="1"/>
    <xf numFmtId="0" fontId="18" fillId="5" borderId="7" xfId="0" applyFont="1" applyFill="1" applyBorder="1" applyAlignment="1">
      <alignment horizontal="center"/>
    </xf>
    <xf numFmtId="0" fontId="18" fillId="0" borderId="0" xfId="0" applyFont="1" applyFill="1" applyBorder="1" applyAlignment="1">
      <alignment horizontal="center"/>
    </xf>
    <xf numFmtId="0" fontId="18" fillId="0" borderId="7" xfId="0" applyFont="1" applyBorder="1"/>
    <xf numFmtId="0" fontId="18" fillId="0" borderId="0" xfId="0" applyFont="1" applyFill="1" applyBorder="1"/>
    <xf numFmtId="0" fontId="1" fillId="0" borderId="0" xfId="0" applyFont="1" applyBorder="1" applyAlignment="1">
      <alignment horizontal="justify" vertical="justify"/>
    </xf>
    <xf numFmtId="0" fontId="10" fillId="9" borderId="9" xfId="0" applyFont="1" applyFill="1" applyBorder="1"/>
    <xf numFmtId="0" fontId="10" fillId="9" borderId="10" xfId="0" applyFont="1" applyFill="1" applyBorder="1"/>
    <xf numFmtId="3" fontId="2" fillId="9" borderId="9" xfId="0" applyNumberFormat="1" applyFont="1" applyFill="1" applyBorder="1" applyAlignment="1">
      <alignment horizontal="right" vertical="center"/>
    </xf>
    <xf numFmtId="3" fontId="2" fillId="9" borderId="12" xfId="0" applyNumberFormat="1" applyFont="1" applyFill="1" applyBorder="1" applyAlignment="1">
      <alignment horizontal="right" vertical="center"/>
    </xf>
    <xf numFmtId="165" fontId="2" fillId="9" borderId="12" xfId="0" applyNumberFormat="1" applyFont="1" applyFill="1" applyBorder="1" applyAlignment="1">
      <alignment horizontal="right" vertical="center"/>
    </xf>
    <xf numFmtId="165" fontId="2" fillId="9" borderId="13" xfId="0" applyNumberFormat="1" applyFont="1" applyFill="1" applyBorder="1" applyAlignment="1">
      <alignment horizontal="right" vertical="center"/>
    </xf>
    <xf numFmtId="0" fontId="18" fillId="0" borderId="0" xfId="0" applyFont="1" applyFill="1"/>
    <xf numFmtId="0" fontId="6" fillId="0" borderId="0" xfId="0" applyFont="1" applyFill="1" applyBorder="1" applyAlignment="1">
      <alignment horizontal="justify" vertical="justify"/>
    </xf>
    <xf numFmtId="0" fontId="2" fillId="5" borderId="7" xfId="0" applyFont="1" applyFill="1" applyBorder="1" applyAlignment="1">
      <alignment horizontal="center" vertical="center"/>
    </xf>
    <xf numFmtId="165" fontId="2" fillId="0" borderId="9" xfId="0" applyNumberFormat="1" applyFont="1" applyBorder="1" applyAlignment="1" applyProtection="1">
      <alignment horizontal="right" vertical="center"/>
      <protection locked="0"/>
    </xf>
    <xf numFmtId="165" fontId="2" fillId="0" borderId="18" xfId="0" applyNumberFormat="1" applyFont="1" applyBorder="1" applyAlignment="1" applyProtection="1">
      <alignment horizontal="right" vertical="center"/>
      <protection locked="0"/>
    </xf>
    <xf numFmtId="0" fontId="18" fillId="0" borderId="18" xfId="0" applyFont="1" applyBorder="1" applyProtection="1">
      <protection locked="0"/>
    </xf>
    <xf numFmtId="0" fontId="18" fillId="0" borderId="12" xfId="0" applyFont="1" applyBorder="1" applyProtection="1">
      <protection locked="0"/>
    </xf>
    <xf numFmtId="0" fontId="6" fillId="0" borderId="17" xfId="0" applyFont="1" applyFill="1" applyBorder="1" applyAlignment="1">
      <alignment horizontal="justify" vertical="center" wrapText="1"/>
    </xf>
    <xf numFmtId="0" fontId="2" fillId="0" borderId="17" xfId="0" applyFont="1" applyFill="1" applyBorder="1" applyAlignment="1">
      <alignment horizontal="justify" vertical="center"/>
    </xf>
    <xf numFmtId="0" fontId="2" fillId="0" borderId="0" xfId="0" applyFont="1" applyAlignment="1">
      <alignment vertical="center"/>
    </xf>
    <xf numFmtId="0" fontId="6" fillId="0" borderId="8" xfId="0" applyFont="1" applyBorder="1" applyAlignment="1">
      <alignment vertical="center"/>
    </xf>
    <xf numFmtId="0" fontId="0" fillId="0" borderId="0" xfId="0" applyAlignment="1">
      <alignment vertical="center"/>
    </xf>
    <xf numFmtId="0" fontId="6" fillId="0" borderId="11" xfId="0" applyFont="1" applyBorder="1" applyAlignment="1">
      <alignment vertical="center"/>
    </xf>
    <xf numFmtId="0" fontId="10" fillId="0" borderId="30" xfId="0" applyFont="1" applyFill="1" applyBorder="1" applyAlignment="1">
      <alignment vertical="center"/>
    </xf>
    <xf numFmtId="0" fontId="18" fillId="0" borderId="0" xfId="0" applyFont="1" applyAlignment="1">
      <alignment vertical="center"/>
    </xf>
    <xf numFmtId="0" fontId="2" fillId="0" borderId="29" xfId="0" applyFont="1" applyBorder="1" applyAlignment="1">
      <alignment horizontal="justify" vertical="center"/>
    </xf>
    <xf numFmtId="0" fontId="2" fillId="0" borderId="11" xfId="0" applyFont="1" applyFill="1" applyBorder="1" applyAlignment="1">
      <alignment horizontal="justify" vertical="center"/>
    </xf>
    <xf numFmtId="0" fontId="2" fillId="0" borderId="8" xfId="0" applyFont="1" applyFill="1" applyBorder="1" applyAlignment="1">
      <alignment horizontal="justify" vertical="center"/>
    </xf>
    <xf numFmtId="0" fontId="2" fillId="0" borderId="11" xfId="0" applyFont="1" applyFill="1" applyBorder="1" applyAlignment="1">
      <alignment horizontal="justify" vertical="center"/>
    </xf>
    <xf numFmtId="0" fontId="6" fillId="0" borderId="11" xfId="0" applyFont="1" applyFill="1" applyBorder="1" applyAlignment="1">
      <alignment horizontal="justify" vertical="center"/>
    </xf>
    <xf numFmtId="0" fontId="6" fillId="0" borderId="11" xfId="0" applyFont="1" applyFill="1" applyBorder="1" applyAlignment="1">
      <alignment horizontal="justify" vertical="center" wrapText="1"/>
    </xf>
    <xf numFmtId="0" fontId="2" fillId="0" borderId="17" xfId="0" applyFont="1" applyFill="1" applyBorder="1" applyAlignment="1">
      <alignment horizontal="justify" vertical="center" wrapText="1"/>
    </xf>
    <xf numFmtId="0" fontId="6" fillId="0" borderId="17" xfId="0" applyFont="1" applyFill="1" applyBorder="1" applyAlignment="1">
      <alignment vertical="center" wrapText="1"/>
    </xf>
    <xf numFmtId="0" fontId="6" fillId="0" borderId="11" xfId="0" applyFont="1" applyFill="1" applyBorder="1" applyAlignment="1">
      <alignment vertical="center" wrapText="1"/>
    </xf>
    <xf numFmtId="0" fontId="6" fillId="0" borderId="17" xfId="0" applyFont="1" applyFill="1" applyBorder="1" applyAlignment="1">
      <alignment horizontal="justify" vertical="center"/>
    </xf>
    <xf numFmtId="0" fontId="1" fillId="0" borderId="17" xfId="0" applyFont="1" applyFill="1" applyBorder="1" applyAlignment="1">
      <alignment horizontal="justify" vertical="center"/>
    </xf>
    <xf numFmtId="0" fontId="2" fillId="0" borderId="28" xfId="0" applyFont="1" applyBorder="1" applyAlignment="1">
      <alignment horizontal="justify" vertical="center"/>
    </xf>
    <xf numFmtId="0" fontId="2" fillId="0" borderId="29" xfId="0" applyFont="1" applyFill="1" applyBorder="1" applyAlignment="1">
      <alignment horizontal="justify" vertical="center"/>
    </xf>
    <xf numFmtId="0" fontId="10" fillId="9" borderId="12" xfId="0" applyFont="1" applyFill="1" applyBorder="1"/>
    <xf numFmtId="0" fontId="10" fillId="9" borderId="13" xfId="0" applyFont="1" applyFill="1" applyBorder="1"/>
    <xf numFmtId="0" fontId="1" fillId="10" borderId="7" xfId="0" applyFont="1" applyFill="1" applyBorder="1" applyAlignment="1">
      <alignment horizontal="center"/>
    </xf>
    <xf numFmtId="0" fontId="10" fillId="0" borderId="17" xfId="0" applyFont="1" applyFill="1" applyBorder="1" applyAlignment="1">
      <alignment horizontal="justify" vertical="center"/>
    </xf>
    <xf numFmtId="0" fontId="17" fillId="0" borderId="8" xfId="0" applyFont="1" applyFill="1" applyBorder="1" applyAlignment="1">
      <alignment horizontal="justify" vertical="justify"/>
    </xf>
    <xf numFmtId="0" fontId="17" fillId="0" borderId="17" xfId="0" applyFont="1" applyFill="1" applyBorder="1" applyAlignment="1">
      <alignment horizontal="justify" vertical="justify"/>
    </xf>
    <xf numFmtId="0" fontId="17" fillId="0" borderId="18" xfId="0" applyFont="1" applyFill="1" applyBorder="1" applyAlignment="1">
      <alignment horizontal="justify" vertical="justify"/>
    </xf>
    <xf numFmtId="0" fontId="17" fillId="4" borderId="18" xfId="0" applyFont="1" applyFill="1" applyBorder="1" applyAlignment="1">
      <alignment horizontal="justify" vertical="justify"/>
    </xf>
    <xf numFmtId="0" fontId="17" fillId="0" borderId="17" xfId="0" applyFont="1" applyBorder="1" applyAlignment="1">
      <alignment horizontal="justify" vertical="center"/>
    </xf>
    <xf numFmtId="0" fontId="17" fillId="0" borderId="11" xfId="0" applyFont="1" applyBorder="1" applyAlignment="1">
      <alignment horizontal="justify" vertical="center"/>
    </xf>
    <xf numFmtId="0" fontId="4" fillId="0" borderId="0" xfId="0" applyFont="1"/>
    <xf numFmtId="0" fontId="17" fillId="0" borderId="0" xfId="0" applyFont="1"/>
    <xf numFmtId="0" fontId="4" fillId="0" borderId="1" xfId="0" applyFont="1" applyBorder="1"/>
    <xf numFmtId="0" fontId="17" fillId="0" borderId="1" xfId="0" applyFont="1" applyBorder="1"/>
    <xf numFmtId="0" fontId="17" fillId="0" borderId="0" xfId="0" applyFont="1" applyBorder="1"/>
    <xf numFmtId="49" fontId="4" fillId="0" borderId="0" xfId="0" applyNumberFormat="1" applyFont="1" applyBorder="1" applyAlignment="1">
      <alignment horizontal="justify" vertical="justify"/>
    </xf>
    <xf numFmtId="49" fontId="17" fillId="0" borderId="0" xfId="0" applyNumberFormat="1" applyFont="1" applyBorder="1" applyAlignment="1">
      <alignment horizontal="justify" vertical="center"/>
    </xf>
    <xf numFmtId="49" fontId="4" fillId="0" borderId="7" xfId="0" applyNumberFormat="1" applyFont="1" applyBorder="1" applyAlignment="1">
      <alignment horizontal="justify" vertical="justify"/>
    </xf>
    <xf numFmtId="49" fontId="17" fillId="0" borderId="7" xfId="0" applyNumberFormat="1" applyFont="1" applyBorder="1" applyAlignment="1">
      <alignment horizontal="justify" vertical="center"/>
    </xf>
    <xf numFmtId="0" fontId="17" fillId="0" borderId="9" xfId="0" applyFont="1" applyBorder="1"/>
    <xf numFmtId="49" fontId="17" fillId="0" borderId="17" xfId="0" applyNumberFormat="1" applyFont="1" applyBorder="1" applyAlignment="1">
      <alignment horizontal="justify" vertical="justify"/>
    </xf>
    <xf numFmtId="0" fontId="17" fillId="0" borderId="18" xfId="0" applyFont="1" applyBorder="1"/>
    <xf numFmtId="0" fontId="17" fillId="0" borderId="18" xfId="0" applyFont="1" applyBorder="1" applyAlignment="1">
      <alignment horizontal="center"/>
    </xf>
    <xf numFmtId="49" fontId="17" fillId="0" borderId="11" xfId="0" applyNumberFormat="1" applyFont="1" applyBorder="1" applyAlignment="1">
      <alignment horizontal="justify" vertical="justify"/>
    </xf>
    <xf numFmtId="0" fontId="17" fillId="0" borderId="12" xfId="0" applyFont="1" applyBorder="1"/>
    <xf numFmtId="0" fontId="17" fillId="0" borderId="12" xfId="0" applyFont="1" applyBorder="1" applyAlignment="1">
      <alignment horizontal="center"/>
    </xf>
    <xf numFmtId="49" fontId="4" fillId="0" borderId="0" xfId="0" applyNumberFormat="1" applyFont="1" applyFill="1" applyBorder="1"/>
    <xf numFmtId="49" fontId="4" fillId="3" borderId="7" xfId="0" applyNumberFormat="1" applyFont="1" applyFill="1" applyBorder="1" applyAlignment="1">
      <alignment horizontal="center" wrapText="1"/>
    </xf>
    <xf numFmtId="49" fontId="17" fillId="0" borderId="0" xfId="0" applyNumberFormat="1" applyFont="1"/>
    <xf numFmtId="0" fontId="4" fillId="0" borderId="11" xfId="0" applyFont="1" applyFill="1" applyBorder="1" applyAlignment="1">
      <alignment wrapText="1"/>
    </xf>
    <xf numFmtId="3" fontId="17" fillId="0" borderId="12" xfId="0" applyNumberFormat="1" applyFont="1" applyBorder="1"/>
    <xf numFmtId="3" fontId="17" fillId="0" borderId="13" xfId="0" applyNumberFormat="1" applyFont="1" applyBorder="1"/>
    <xf numFmtId="0" fontId="4" fillId="0" borderId="0" xfId="0" applyFont="1" applyFill="1" applyBorder="1" applyAlignment="1">
      <alignment wrapText="1"/>
    </xf>
    <xf numFmtId="3" fontId="17" fillId="0" borderId="0" xfId="0" applyNumberFormat="1" applyFont="1" applyBorder="1"/>
    <xf numFmtId="0" fontId="4" fillId="0" borderId="8" xfId="0" applyFont="1" applyFill="1" applyBorder="1" applyAlignment="1">
      <alignment wrapText="1"/>
    </xf>
    <xf numFmtId="3" fontId="17" fillId="0" borderId="9" xfId="0" applyNumberFormat="1" applyFont="1" applyFill="1" applyBorder="1"/>
    <xf numFmtId="3" fontId="17" fillId="4" borderId="9" xfId="0" applyNumberFormat="1" applyFont="1" applyFill="1" applyBorder="1"/>
    <xf numFmtId="3" fontId="17" fillId="4" borderId="10" xfId="0" applyNumberFormat="1" applyFont="1" applyFill="1" applyBorder="1"/>
    <xf numFmtId="3" fontId="17" fillId="0" borderId="12" xfId="0" applyNumberFormat="1" applyFont="1" applyFill="1" applyBorder="1"/>
    <xf numFmtId="3" fontId="17" fillId="4" borderId="12" xfId="0" applyNumberFormat="1" applyFont="1" applyFill="1" applyBorder="1"/>
    <xf numFmtId="3" fontId="17" fillId="4" borderId="13" xfId="0" applyNumberFormat="1" applyFont="1" applyFill="1" applyBorder="1"/>
    <xf numFmtId="3" fontId="17" fillId="0" borderId="0" xfId="0" applyNumberFormat="1" applyFont="1" applyFill="1" applyBorder="1"/>
    <xf numFmtId="0" fontId="4" fillId="5" borderId="7" xfId="0" applyFont="1" applyFill="1" applyBorder="1" applyAlignment="1">
      <alignment horizontal="center" wrapText="1"/>
    </xf>
    <xf numFmtId="3" fontId="17" fillId="0" borderId="9" xfId="0" applyNumberFormat="1" applyFont="1" applyBorder="1"/>
    <xf numFmtId="3" fontId="17" fillId="0" borderId="10" xfId="0" applyNumberFormat="1" applyFont="1" applyBorder="1"/>
    <xf numFmtId="0" fontId="4" fillId="0" borderId="26" xfId="0" applyFont="1" applyFill="1" applyBorder="1" applyAlignment="1">
      <alignment wrapText="1"/>
    </xf>
    <xf numFmtId="0" fontId="4" fillId="0" borderId="15" xfId="0" applyFont="1" applyFill="1" applyBorder="1" applyAlignment="1">
      <alignment wrapText="1"/>
    </xf>
    <xf numFmtId="3" fontId="17" fillId="0" borderId="15" xfId="0" applyNumberFormat="1" applyFont="1" applyBorder="1"/>
    <xf numFmtId="0" fontId="4" fillId="6" borderId="7" xfId="0" applyFont="1" applyFill="1" applyBorder="1" applyAlignment="1">
      <alignment horizontal="center" wrapText="1"/>
    </xf>
    <xf numFmtId="0" fontId="4" fillId="0" borderId="0" xfId="0" applyFont="1" applyFill="1"/>
    <xf numFmtId="0" fontId="0" fillId="0" borderId="0" xfId="0" applyFont="1"/>
    <xf numFmtId="0" fontId="4" fillId="0" borderId="0" xfId="0" applyFont="1" applyFill="1" applyBorder="1" applyAlignment="1">
      <alignment horizontal="center" vertical="justify"/>
    </xf>
    <xf numFmtId="0" fontId="4" fillId="0" borderId="1" xfId="0" applyFont="1" applyFill="1" applyBorder="1" applyAlignment="1">
      <alignment horizontal="center" vertical="justify"/>
    </xf>
    <xf numFmtId="3" fontId="17" fillId="0" borderId="18" xfId="0" applyNumberFormat="1" applyFont="1" applyBorder="1"/>
    <xf numFmtId="3" fontId="17" fillId="0" borderId="19" xfId="0" applyNumberFormat="1" applyFont="1" applyBorder="1"/>
    <xf numFmtId="0" fontId="4" fillId="0" borderId="11" xfId="0" applyFont="1" applyFill="1" applyBorder="1" applyAlignment="1">
      <alignment horizontal="right" vertical="justify"/>
    </xf>
    <xf numFmtId="0" fontId="4" fillId="0" borderId="15" xfId="0" applyFont="1" applyBorder="1" applyAlignment="1"/>
    <xf numFmtId="0" fontId="4" fillId="0" borderId="0" xfId="0" applyFont="1" applyBorder="1" applyAlignment="1"/>
    <xf numFmtId="0" fontId="4" fillId="0" borderId="0" xfId="0" applyFont="1" applyBorder="1" applyAlignment="1">
      <alignment horizontal="left" vertical="center"/>
    </xf>
    <xf numFmtId="0" fontId="17" fillId="8" borderId="7" xfId="0" applyFont="1" applyFill="1" applyBorder="1" applyAlignment="1">
      <alignment vertical="justify" wrapText="1"/>
    </xf>
    <xf numFmtId="0" fontId="17" fillId="8" borderId="7" xfId="0" applyFont="1" applyFill="1" applyBorder="1" applyAlignment="1">
      <alignment horizontal="center"/>
    </xf>
    <xf numFmtId="3" fontId="17" fillId="0" borderId="9" xfId="0" applyNumberFormat="1" applyFont="1" applyBorder="1" applyAlignment="1">
      <alignment horizontal="right" wrapText="1"/>
    </xf>
    <xf numFmtId="3" fontId="17" fillId="4" borderId="9" xfId="0" applyNumberFormat="1" applyFont="1" applyFill="1" applyBorder="1" applyAlignment="1">
      <alignment horizontal="right" wrapText="1"/>
    </xf>
    <xf numFmtId="3" fontId="17" fillId="0" borderId="9" xfId="0" applyNumberFormat="1" applyFont="1" applyFill="1" applyBorder="1" applyAlignment="1">
      <alignment horizontal="right" wrapText="1"/>
    </xf>
    <xf numFmtId="3" fontId="17" fillId="4" borderId="10" xfId="0" applyNumberFormat="1" applyFont="1" applyFill="1" applyBorder="1" applyAlignment="1">
      <alignment horizontal="right" wrapText="1"/>
    </xf>
    <xf numFmtId="3" fontId="17" fillId="0" borderId="18" xfId="0" applyNumberFormat="1" applyFont="1" applyBorder="1" applyAlignment="1">
      <alignment horizontal="right" wrapText="1"/>
    </xf>
    <xf numFmtId="3" fontId="17" fillId="4" borderId="18" xfId="0" applyNumberFormat="1" applyFont="1" applyFill="1" applyBorder="1" applyAlignment="1">
      <alignment horizontal="right" wrapText="1"/>
    </xf>
    <xf numFmtId="3" fontId="17" fillId="0" borderId="18" xfId="0" applyNumberFormat="1" applyFont="1" applyFill="1" applyBorder="1" applyAlignment="1">
      <alignment horizontal="right" wrapText="1"/>
    </xf>
    <xf numFmtId="3" fontId="17" fillId="4" borderId="19" xfId="0" applyNumberFormat="1" applyFont="1" applyFill="1" applyBorder="1" applyAlignment="1">
      <alignment horizontal="right" wrapText="1"/>
    </xf>
    <xf numFmtId="0" fontId="17" fillId="0" borderId="11" xfId="0" applyFont="1" applyFill="1" applyBorder="1" applyAlignment="1">
      <alignment horizontal="justify" vertical="justify"/>
    </xf>
    <xf numFmtId="3" fontId="17" fillId="4" borderId="12" xfId="0" applyNumberFormat="1" applyFont="1" applyFill="1" applyBorder="1" applyAlignment="1">
      <alignment horizontal="right" wrapText="1"/>
    </xf>
    <xf numFmtId="3" fontId="17" fillId="4" borderId="13" xfId="0" applyNumberFormat="1" applyFont="1" applyFill="1" applyBorder="1" applyAlignment="1">
      <alignment horizontal="right" wrapText="1"/>
    </xf>
    <xf numFmtId="0" fontId="0" fillId="0" borderId="0" xfId="0" applyFont="1" applyBorder="1"/>
    <xf numFmtId="0" fontId="4" fillId="0" borderId="0" xfId="0" applyFont="1" applyBorder="1" applyAlignment="1">
      <alignment horizontal="justify" vertical="top"/>
    </xf>
    <xf numFmtId="3" fontId="17" fillId="9" borderId="18" xfId="0" applyNumberFormat="1" applyFont="1" applyFill="1" applyBorder="1" applyAlignment="1">
      <alignment horizontal="right" wrapText="1"/>
    </xf>
    <xf numFmtId="3" fontId="17" fillId="9" borderId="19" xfId="0" applyNumberFormat="1" applyFont="1" applyFill="1" applyBorder="1" applyAlignment="1">
      <alignment horizontal="right" wrapText="1"/>
    </xf>
    <xf numFmtId="3" fontId="17" fillId="0" borderId="12" xfId="0" applyNumberFormat="1" applyFont="1" applyBorder="1" applyAlignment="1">
      <alignment horizontal="right" wrapText="1"/>
    </xf>
    <xf numFmtId="3" fontId="17" fillId="0" borderId="12" xfId="0" applyNumberFormat="1" applyFont="1" applyFill="1" applyBorder="1" applyAlignment="1">
      <alignment horizontal="right" wrapText="1"/>
    </xf>
    <xf numFmtId="0" fontId="0" fillId="0" borderId="0" xfId="0" applyFont="1" applyAlignment="1">
      <alignment horizontal="justify" vertical="justify"/>
    </xf>
    <xf numFmtId="0" fontId="17" fillId="8" borderId="9" xfId="0" applyFont="1" applyFill="1" applyBorder="1" applyAlignment="1">
      <alignment horizontal="center"/>
    </xf>
    <xf numFmtId="0" fontId="17" fillId="8" borderId="10" xfId="0" applyFont="1" applyFill="1" applyBorder="1" applyAlignment="1">
      <alignment horizontal="center"/>
    </xf>
    <xf numFmtId="164" fontId="17" fillId="4" borderId="9" xfId="0" applyNumberFormat="1" applyFont="1" applyFill="1" applyBorder="1" applyAlignment="1">
      <alignment horizontal="right" wrapText="1"/>
    </xf>
    <xf numFmtId="164" fontId="17" fillId="4" borderId="10" xfId="0" applyNumberFormat="1" applyFont="1" applyFill="1" applyBorder="1" applyAlignment="1">
      <alignment horizontal="right" wrapText="1"/>
    </xf>
    <xf numFmtId="164" fontId="17" fillId="4" borderId="18" xfId="0" applyNumberFormat="1" applyFont="1" applyFill="1" applyBorder="1" applyAlignment="1">
      <alignment horizontal="right" wrapText="1"/>
    </xf>
    <xf numFmtId="164" fontId="17" fillId="4" borderId="19" xfId="0" applyNumberFormat="1" applyFont="1" applyFill="1" applyBorder="1" applyAlignment="1">
      <alignment horizontal="right" wrapText="1"/>
    </xf>
    <xf numFmtId="164" fontId="17" fillId="4" borderId="12" xfId="0" applyNumberFormat="1" applyFont="1" applyFill="1" applyBorder="1" applyAlignment="1">
      <alignment horizontal="right" wrapText="1"/>
    </xf>
    <xf numFmtId="164" fontId="17" fillId="4" borderId="13" xfId="0" applyNumberFormat="1" applyFont="1" applyFill="1" applyBorder="1" applyAlignment="1">
      <alignment horizontal="right" wrapText="1"/>
    </xf>
    <xf numFmtId="0" fontId="17" fillId="10" borderId="7" xfId="0" applyFont="1" applyFill="1" applyBorder="1" applyAlignment="1">
      <alignment horizontal="center"/>
    </xf>
    <xf numFmtId="0" fontId="17" fillId="0" borderId="8" xfId="0" applyFont="1" applyFill="1" applyBorder="1" applyAlignment="1">
      <alignment horizontal="justify" vertical="center" wrapText="1"/>
    </xf>
    <xf numFmtId="0" fontId="17" fillId="0" borderId="9" xfId="0" applyFont="1" applyFill="1" applyBorder="1" applyAlignment="1">
      <alignment horizontal="center"/>
    </xf>
    <xf numFmtId="0" fontId="17" fillId="4" borderId="9" xfId="0" applyFont="1" applyFill="1" applyBorder="1" applyAlignment="1">
      <alignment horizontal="center"/>
    </xf>
    <xf numFmtId="0" fontId="17" fillId="4" borderId="10" xfId="0" applyFont="1" applyFill="1" applyBorder="1" applyAlignment="1">
      <alignment horizontal="center"/>
    </xf>
    <xf numFmtId="0" fontId="17" fillId="0" borderId="38" xfId="0" applyFont="1" applyFill="1" applyBorder="1" applyAlignment="1">
      <alignment horizontal="justify" vertical="center"/>
    </xf>
    <xf numFmtId="0" fontId="17" fillId="0" borderId="17" xfId="0" applyFont="1" applyBorder="1" applyAlignment="1">
      <alignment horizontal="justify" vertical="top"/>
    </xf>
    <xf numFmtId="165" fontId="17" fillId="0" borderId="18" xfId="0" applyNumberFormat="1" applyFont="1" applyFill="1" applyBorder="1" applyAlignment="1">
      <alignment horizontal="right" vertical="center"/>
    </xf>
    <xf numFmtId="165" fontId="17" fillId="4" borderId="18" xfId="0" applyNumberFormat="1" applyFont="1" applyFill="1" applyBorder="1" applyAlignment="1">
      <alignment horizontal="right" vertical="center"/>
    </xf>
    <xf numFmtId="3" fontId="17" fillId="0" borderId="18" xfId="0" applyNumberFormat="1" applyFont="1" applyBorder="1" applyAlignment="1">
      <alignment horizontal="right" vertical="center"/>
    </xf>
    <xf numFmtId="165" fontId="17" fillId="4" borderId="19" xfId="0" applyNumberFormat="1" applyFont="1" applyFill="1" applyBorder="1" applyAlignment="1">
      <alignment horizontal="right" vertical="center"/>
    </xf>
    <xf numFmtId="0" fontId="17" fillId="0" borderId="17" xfId="0" applyFont="1" applyFill="1" applyBorder="1" applyAlignment="1">
      <alignment horizontal="justify" vertical="top"/>
    </xf>
    <xf numFmtId="0" fontId="17" fillId="0" borderId="17" xfId="0" applyFont="1" applyFill="1" applyBorder="1" applyAlignment="1">
      <alignment horizontal="justify" vertical="center" wrapText="1"/>
    </xf>
    <xf numFmtId="3" fontId="17" fillId="9" borderId="12" xfId="0" applyNumberFormat="1" applyFont="1" applyFill="1" applyBorder="1" applyAlignment="1">
      <alignment horizontal="right" vertical="center"/>
    </xf>
    <xf numFmtId="165" fontId="17" fillId="9" borderId="12" xfId="0" applyNumberFormat="1" applyFont="1" applyFill="1" applyBorder="1" applyAlignment="1">
      <alignment horizontal="right" vertical="center"/>
    </xf>
    <xf numFmtId="165" fontId="17" fillId="4" borderId="12" xfId="0" applyNumberFormat="1" applyFont="1" applyFill="1" applyBorder="1" applyAlignment="1">
      <alignment horizontal="right" vertical="center"/>
    </xf>
    <xf numFmtId="165" fontId="17" fillId="4" borderId="13" xfId="0" applyNumberFormat="1" applyFont="1" applyFill="1" applyBorder="1" applyAlignment="1">
      <alignment horizontal="right" vertical="center"/>
    </xf>
    <xf numFmtId="0" fontId="17" fillId="0" borderId="18" xfId="0" applyFont="1" applyFill="1" applyBorder="1" applyAlignment="1">
      <alignment vertical="justify"/>
    </xf>
    <xf numFmtId="0" fontId="17" fillId="4" borderId="18" xfId="0" applyFont="1" applyFill="1" applyBorder="1" applyAlignment="1">
      <alignment vertical="justify"/>
    </xf>
    <xf numFmtId="0" fontId="0" fillId="0" borderId="18" xfId="0" applyFont="1" applyBorder="1"/>
    <xf numFmtId="0" fontId="17" fillId="0" borderId="9" xfId="0" applyFont="1" applyBorder="1" applyAlignment="1">
      <alignment horizontal="justify" vertical="justify"/>
    </xf>
    <xf numFmtId="0" fontId="17" fillId="0" borderId="18" xfId="0" applyFont="1" applyBorder="1" applyAlignment="1">
      <alignment horizontal="justify" vertical="justify"/>
    </xf>
    <xf numFmtId="3" fontId="17" fillId="4" borderId="18" xfId="0" applyNumberFormat="1" applyFont="1" applyFill="1" applyBorder="1"/>
    <xf numFmtId="0" fontId="17" fillId="0" borderId="17" xfId="0" applyFont="1" applyBorder="1" applyAlignment="1">
      <alignment horizontal="left" vertical="center" wrapText="1"/>
    </xf>
    <xf numFmtId="3" fontId="17" fillId="9" borderId="18" xfId="0" applyNumberFormat="1" applyFont="1" applyFill="1" applyBorder="1" applyAlignment="1">
      <alignment horizontal="right" vertical="center"/>
    </xf>
    <xf numFmtId="0" fontId="4" fillId="0" borderId="0" xfId="0" applyFont="1" applyBorder="1" applyAlignment="1">
      <alignment vertical="center" wrapText="1"/>
    </xf>
    <xf numFmtId="0" fontId="17" fillId="0" borderId="17" xfId="0" applyFont="1" applyFill="1" applyBorder="1" applyAlignment="1">
      <alignment horizontal="justify" vertical="center"/>
    </xf>
    <xf numFmtId="0" fontId="17" fillId="0" borderId="11" xfId="0" applyFont="1" applyFill="1" applyBorder="1" applyAlignment="1">
      <alignment horizontal="justify" vertical="center"/>
    </xf>
    <xf numFmtId="0" fontId="17" fillId="0" borderId="12" xfId="0" applyFont="1" applyBorder="1" applyAlignment="1">
      <alignment horizontal="justify" vertical="justify"/>
    </xf>
    <xf numFmtId="0" fontId="4" fillId="0" borderId="0" xfId="0" applyFont="1" applyFill="1" applyBorder="1" applyAlignment="1">
      <alignment vertical="center" wrapText="1"/>
    </xf>
    <xf numFmtId="0" fontId="17" fillId="0" borderId="0" xfId="0" applyFont="1" applyBorder="1" applyAlignment="1">
      <alignment horizontal="justify" vertical="justify"/>
    </xf>
    <xf numFmtId="0" fontId="4" fillId="11" borderId="7" xfId="0" applyFont="1" applyFill="1" applyBorder="1" applyAlignment="1">
      <alignment horizontal="center" vertical="center"/>
    </xf>
    <xf numFmtId="0" fontId="17" fillId="0" borderId="8" xfId="0" applyFont="1" applyFill="1" applyBorder="1" applyAlignment="1">
      <alignment horizontal="left" vertical="center" wrapText="1"/>
    </xf>
    <xf numFmtId="165" fontId="17" fillId="4" borderId="9" xfId="0" applyNumberFormat="1" applyFont="1" applyFill="1" applyBorder="1" applyAlignment="1">
      <alignment horizontal="right" vertical="center"/>
    </xf>
    <xf numFmtId="165" fontId="17" fillId="0" borderId="9" xfId="0" applyNumberFormat="1" applyFont="1" applyBorder="1" applyAlignment="1">
      <alignment horizontal="right" vertical="center"/>
    </xf>
    <xf numFmtId="165" fontId="17" fillId="13" borderId="9" xfId="0" applyNumberFormat="1" applyFont="1" applyFill="1" applyBorder="1" applyAlignment="1">
      <alignment horizontal="right" vertical="center"/>
    </xf>
    <xf numFmtId="165" fontId="17" fillId="4" borderId="10" xfId="0" applyNumberFormat="1" applyFont="1" applyFill="1" applyBorder="1" applyAlignment="1">
      <alignment horizontal="right" vertical="center"/>
    </xf>
    <xf numFmtId="0" fontId="0" fillId="0" borderId="0" xfId="0" applyFont="1" applyAlignment="1"/>
    <xf numFmtId="165" fontId="17" fillId="0" borderId="19" xfId="0" applyNumberFormat="1" applyFont="1" applyFill="1" applyBorder="1" applyAlignment="1">
      <alignment horizontal="right" vertical="center"/>
    </xf>
    <xf numFmtId="165" fontId="17" fillId="0" borderId="18" xfId="0" applyNumberFormat="1" applyFont="1" applyBorder="1" applyAlignment="1">
      <alignment horizontal="right" vertical="center"/>
    </xf>
    <xf numFmtId="165" fontId="17" fillId="13" borderId="18" xfId="0" applyNumberFormat="1" applyFont="1" applyFill="1" applyBorder="1" applyAlignment="1">
      <alignment horizontal="right" vertical="center"/>
    </xf>
    <xf numFmtId="0" fontId="17" fillId="0" borderId="17" xfId="0" applyFont="1" applyFill="1" applyBorder="1" applyAlignment="1">
      <alignment horizontal="left" vertical="center" wrapText="1"/>
    </xf>
    <xf numFmtId="0" fontId="17" fillId="0" borderId="12" xfId="0" applyFont="1" applyFill="1" applyBorder="1" applyAlignment="1">
      <alignment horizontal="justify" vertical="justify"/>
    </xf>
    <xf numFmtId="165" fontId="17" fillId="0" borderId="12" xfId="0" applyNumberFormat="1" applyFont="1" applyBorder="1" applyAlignment="1">
      <alignment horizontal="right" vertical="center"/>
    </xf>
    <xf numFmtId="165" fontId="17" fillId="13" borderId="12" xfId="0" applyNumberFormat="1" applyFont="1" applyFill="1" applyBorder="1" applyAlignment="1">
      <alignment horizontal="right" vertical="center"/>
    </xf>
    <xf numFmtId="0" fontId="17" fillId="0" borderId="0" xfId="0" applyFont="1" applyFill="1" applyBorder="1" applyAlignment="1">
      <alignment horizontal="justify" vertical="justify"/>
    </xf>
    <xf numFmtId="165" fontId="17" fillId="0" borderId="0" xfId="0" applyNumberFormat="1" applyFont="1" applyFill="1" applyBorder="1" applyAlignment="1">
      <alignment horizontal="right" vertical="center"/>
    </xf>
    <xf numFmtId="0" fontId="0" fillId="0" borderId="0" xfId="0" applyFont="1" applyFill="1"/>
    <xf numFmtId="165" fontId="17" fillId="0" borderId="12" xfId="0" applyNumberFormat="1" applyFont="1" applyFill="1" applyBorder="1" applyAlignment="1">
      <alignment horizontal="right" vertical="center"/>
    </xf>
    <xf numFmtId="0" fontId="4" fillId="0" borderId="9" xfId="0" applyFont="1" applyFill="1" applyBorder="1" applyAlignment="1">
      <alignment horizontal="center" vertical="center"/>
    </xf>
    <xf numFmtId="0" fontId="17" fillId="0" borderId="8" xfId="0" applyFont="1" applyBorder="1" applyAlignment="1">
      <alignment horizontal="justify" vertical="center"/>
    </xf>
    <xf numFmtId="3" fontId="17" fillId="0" borderId="32" xfId="0" applyNumberFormat="1" applyFont="1" applyBorder="1" applyAlignment="1">
      <alignment horizontal="center"/>
    </xf>
    <xf numFmtId="165" fontId="17" fillId="4" borderId="18" xfId="0" applyNumberFormat="1" applyFont="1" applyFill="1" applyBorder="1"/>
    <xf numFmtId="165" fontId="17" fillId="0" borderId="18" xfId="0" applyNumberFormat="1" applyFont="1" applyFill="1" applyBorder="1"/>
    <xf numFmtId="49" fontId="17" fillId="0" borderId="12" xfId="0" applyNumberFormat="1" applyFont="1" applyBorder="1" applyAlignment="1">
      <alignment horizontal="center" vertical="center"/>
    </xf>
    <xf numFmtId="49" fontId="17" fillId="0" borderId="13" xfId="0" applyNumberFormat="1" applyFont="1" applyBorder="1" applyAlignment="1">
      <alignment horizontal="center" vertical="center"/>
    </xf>
    <xf numFmtId="0" fontId="17" fillId="0" borderId="18" xfId="0" applyFont="1" applyBorder="1" applyAlignment="1">
      <alignment vertical="center"/>
    </xf>
    <xf numFmtId="0" fontId="17" fillId="0" borderId="19" xfId="0" applyFont="1" applyBorder="1" applyAlignment="1">
      <alignment vertical="center"/>
    </xf>
    <xf numFmtId="0" fontId="17" fillId="0" borderId="0" xfId="0" applyFont="1" applyAlignment="1">
      <alignment vertical="center"/>
    </xf>
    <xf numFmtId="0" fontId="17" fillId="4" borderId="12" xfId="0" applyFont="1" applyFill="1" applyBorder="1" applyAlignment="1">
      <alignment vertical="center"/>
    </xf>
    <xf numFmtId="0" fontId="17" fillId="4" borderId="13" xfId="0" applyFont="1" applyFill="1" applyBorder="1" applyAlignment="1">
      <alignment vertical="center"/>
    </xf>
    <xf numFmtId="0" fontId="4" fillId="12" borderId="7" xfId="0" applyFont="1" applyFill="1" applyBorder="1" applyAlignment="1">
      <alignment horizontal="center"/>
    </xf>
    <xf numFmtId="0" fontId="19" fillId="0" borderId="8" xfId="0" applyFont="1" applyBorder="1" applyAlignment="1">
      <alignment vertical="center"/>
    </xf>
    <xf numFmtId="0" fontId="18" fillId="9" borderId="9" xfId="0" applyFont="1" applyFill="1" applyBorder="1" applyAlignment="1">
      <alignment vertical="center"/>
    </xf>
    <xf numFmtId="0" fontId="18" fillId="9" borderId="10" xfId="0" applyFont="1" applyFill="1" applyBorder="1" applyAlignment="1">
      <alignment vertical="center"/>
    </xf>
    <xf numFmtId="0" fontId="0" fillId="0" borderId="0" xfId="0" applyFont="1" applyAlignment="1">
      <alignment vertical="center"/>
    </xf>
    <xf numFmtId="0" fontId="19" fillId="0" borderId="11" xfId="0" applyFont="1" applyBorder="1" applyAlignment="1">
      <alignment vertical="center"/>
    </xf>
    <xf numFmtId="0" fontId="18" fillId="9" borderId="12" xfId="0" applyFont="1" applyFill="1" applyBorder="1" applyAlignment="1">
      <alignment vertical="center"/>
    </xf>
    <xf numFmtId="0" fontId="18" fillId="9" borderId="13" xfId="0" applyFont="1" applyFill="1" applyBorder="1" applyAlignment="1">
      <alignment vertical="center"/>
    </xf>
    <xf numFmtId="0" fontId="18" fillId="0" borderId="30" xfId="0" applyFont="1" applyFill="1" applyBorder="1" applyAlignment="1">
      <alignment vertical="center"/>
    </xf>
    <xf numFmtId="0" fontId="17" fillId="3" borderId="7" xfId="0" applyFont="1" applyFill="1" applyBorder="1" applyAlignment="1">
      <alignment horizontal="center" vertical="center" textRotation="90"/>
    </xf>
    <xf numFmtId="0" fontId="17" fillId="3" borderId="7" xfId="0" applyFont="1" applyFill="1" applyBorder="1" applyAlignment="1">
      <alignment horizontal="justify" vertical="center" textRotation="90"/>
    </xf>
    <xf numFmtId="0" fontId="17" fillId="3" borderId="7" xfId="0" applyFont="1" applyFill="1" applyBorder="1" applyAlignment="1">
      <alignment horizontal="center" vertical="center"/>
    </xf>
    <xf numFmtId="3" fontId="17" fillId="9" borderId="9" xfId="0" applyNumberFormat="1" applyFont="1" applyFill="1" applyBorder="1" applyAlignment="1">
      <alignment vertical="center"/>
    </xf>
    <xf numFmtId="0" fontId="17" fillId="0" borderId="9" xfId="0" applyFont="1" applyBorder="1" applyAlignment="1">
      <alignment vertical="center"/>
    </xf>
    <xf numFmtId="0" fontId="17" fillId="4" borderId="9" xfId="0" applyFont="1" applyFill="1" applyBorder="1" applyAlignment="1">
      <alignment vertical="center"/>
    </xf>
    <xf numFmtId="0" fontId="17" fillId="4" borderId="10" xfId="0" applyFont="1" applyFill="1" applyBorder="1" applyAlignment="1">
      <alignment vertical="center"/>
    </xf>
    <xf numFmtId="0" fontId="17" fillId="9" borderId="18" xfId="0" applyFont="1" applyFill="1" applyBorder="1" applyAlignment="1">
      <alignment vertical="center"/>
    </xf>
    <xf numFmtId="0" fontId="17" fillId="4" borderId="18" xfId="0" applyFont="1" applyFill="1" applyBorder="1" applyAlignment="1">
      <alignment vertical="center"/>
    </xf>
    <xf numFmtId="0" fontId="17" fillId="4" borderId="19" xfId="0" applyFont="1" applyFill="1" applyBorder="1" applyAlignment="1">
      <alignment vertical="center"/>
    </xf>
    <xf numFmtId="0" fontId="17" fillId="9" borderId="12" xfId="0" applyFont="1" applyFill="1" applyBorder="1" applyAlignment="1">
      <alignment vertical="center"/>
    </xf>
    <xf numFmtId="0" fontId="17" fillId="0" borderId="12" xfId="0" applyFont="1" applyBorder="1" applyAlignment="1">
      <alignment vertical="center"/>
    </xf>
    <xf numFmtId="0" fontId="17" fillId="0" borderId="9" xfId="0" applyFont="1" applyFill="1" applyBorder="1" applyAlignment="1">
      <alignment vertical="center"/>
    </xf>
    <xf numFmtId="0" fontId="17" fillId="0" borderId="18" xfId="0" applyFont="1" applyFill="1" applyBorder="1" applyAlignment="1">
      <alignment vertical="center"/>
    </xf>
    <xf numFmtId="0" fontId="17" fillId="0" borderId="12" xfId="0" applyFont="1" applyFill="1" applyBorder="1" applyAlignment="1">
      <alignment vertical="center"/>
    </xf>
    <xf numFmtId="0" fontId="17" fillId="14" borderId="7" xfId="0" applyFont="1" applyFill="1" applyBorder="1" applyAlignment="1">
      <alignment horizontal="center"/>
    </xf>
    <xf numFmtId="0" fontId="17" fillId="0" borderId="29" xfId="0" applyFont="1" applyBorder="1" applyAlignment="1">
      <alignment horizontal="justify" vertical="center"/>
    </xf>
    <xf numFmtId="0" fontId="17" fillId="0" borderId="30" xfId="0" applyFont="1" applyBorder="1" applyAlignment="1">
      <alignment horizontal="right" vertical="center"/>
    </xf>
    <xf numFmtId="0" fontId="17" fillId="4" borderId="30" xfId="0" applyFont="1" applyFill="1" applyBorder="1" applyAlignment="1">
      <alignment horizontal="right" vertical="center"/>
    </xf>
    <xf numFmtId="0" fontId="17" fillId="0" borderId="30" xfId="0" applyFont="1" applyFill="1" applyBorder="1" applyAlignment="1">
      <alignment horizontal="right" vertical="center"/>
    </xf>
    <xf numFmtId="0" fontId="17" fillId="4" borderId="31" xfId="0" applyFont="1" applyFill="1" applyBorder="1" applyAlignment="1">
      <alignment horizontal="right" vertical="center"/>
    </xf>
    <xf numFmtId="0" fontId="4" fillId="0" borderId="0" xfId="0" applyFont="1" applyBorder="1" applyAlignment="1">
      <alignment vertical="center"/>
    </xf>
    <xf numFmtId="0" fontId="17" fillId="0" borderId="41" xfId="0" applyFont="1" applyFill="1" applyBorder="1" applyAlignment="1">
      <alignment horizontal="justify" vertical="justify"/>
    </xf>
    <xf numFmtId="0" fontId="17" fillId="0" borderId="0" xfId="0" applyFont="1" applyBorder="1" applyAlignment="1">
      <alignment horizontal="justify" vertical="center"/>
    </xf>
    <xf numFmtId="0" fontId="17" fillId="0" borderId="17" xfId="0" applyFont="1" applyBorder="1" applyAlignment="1">
      <alignment horizontal="justify" vertical="center" wrapText="1"/>
    </xf>
    <xf numFmtId="3" fontId="2" fillId="0" borderId="42" xfId="0" applyNumberFormat="1" applyFont="1" applyBorder="1" applyAlignment="1">
      <alignment horizontal="right" vertical="center"/>
    </xf>
    <xf numFmtId="0" fontId="2" fillId="0" borderId="0" xfId="0" applyFont="1" applyAlignment="1">
      <alignment horizontal="center" vertical="center"/>
    </xf>
    <xf numFmtId="0" fontId="18" fillId="4" borderId="9" xfId="0" applyFont="1" applyFill="1" applyBorder="1"/>
    <xf numFmtId="0" fontId="18" fillId="0" borderId="9" xfId="0" applyFont="1" applyBorder="1"/>
    <xf numFmtId="0" fontId="18" fillId="4" borderId="10" xfId="0" applyFont="1" applyFill="1" applyBorder="1"/>
    <xf numFmtId="0" fontId="18" fillId="9" borderId="30" xfId="0" applyFont="1" applyFill="1" applyBorder="1" applyAlignment="1">
      <alignment vertical="center"/>
    </xf>
    <xf numFmtId="165" fontId="17" fillId="4" borderId="19" xfId="0" applyNumberFormat="1" applyFont="1" applyFill="1" applyBorder="1"/>
    <xf numFmtId="0" fontId="1" fillId="0" borderId="18" xfId="0" applyFont="1" applyFill="1" applyBorder="1" applyAlignment="1">
      <alignment horizontal="center" vertical="center"/>
    </xf>
    <xf numFmtId="0" fontId="4" fillId="0" borderId="18" xfId="0" applyFont="1" applyFill="1" applyBorder="1" applyAlignment="1">
      <alignment horizontal="center" vertical="center"/>
    </xf>
    <xf numFmtId="0" fontId="1" fillId="0" borderId="0" xfId="0" applyFont="1" applyBorder="1" applyAlignment="1">
      <alignment horizontal="left" wrapText="1"/>
    </xf>
    <xf numFmtId="0" fontId="4" fillId="0" borderId="9" xfId="0" applyFont="1" applyFill="1" applyBorder="1" applyAlignment="1">
      <alignment vertical="center"/>
    </xf>
    <xf numFmtId="0" fontId="4" fillId="0" borderId="18" xfId="0" applyFont="1" applyFill="1" applyBorder="1" applyAlignment="1">
      <alignment vertical="center"/>
    </xf>
    <xf numFmtId="0" fontId="18" fillId="9" borderId="31" xfId="0" applyFont="1" applyFill="1" applyBorder="1" applyAlignment="1">
      <alignment vertical="center"/>
    </xf>
    <xf numFmtId="0" fontId="1" fillId="0" borderId="18" xfId="0" applyFont="1" applyFill="1" applyBorder="1" applyAlignment="1">
      <alignment vertical="center"/>
    </xf>
    <xf numFmtId="165" fontId="2" fillId="0" borderId="0" xfId="0" applyNumberFormat="1" applyFont="1" applyFill="1" applyBorder="1" applyAlignment="1">
      <alignment horizontal="center" vertical="center"/>
    </xf>
    <xf numFmtId="165" fontId="2" fillId="0" borderId="0" xfId="0" applyNumberFormat="1" applyFont="1" applyBorder="1" applyAlignment="1">
      <alignment horizontal="center" vertical="center"/>
    </xf>
    <xf numFmtId="0" fontId="17" fillId="0" borderId="0" xfId="0" applyFont="1" applyFill="1" applyAlignment="1">
      <alignment vertical="center"/>
    </xf>
    <xf numFmtId="0" fontId="4" fillId="0" borderId="0" xfId="0" applyFont="1" applyAlignment="1">
      <alignment vertical="center"/>
    </xf>
    <xf numFmtId="3" fontId="17" fillId="0" borderId="0" xfId="0" applyNumberFormat="1" applyFont="1" applyBorder="1" applyAlignment="1">
      <alignment vertical="center"/>
    </xf>
    <xf numFmtId="3" fontId="17" fillId="4" borderId="19" xfId="0" applyNumberFormat="1" applyFont="1" applyFill="1" applyBorder="1"/>
    <xf numFmtId="3" fontId="17" fillId="9" borderId="19" xfId="0" applyNumberFormat="1" applyFont="1" applyFill="1" applyBorder="1" applyAlignment="1">
      <alignment horizontal="right" vertical="center"/>
    </xf>
    <xf numFmtId="0" fontId="4" fillId="0" borderId="17" xfId="0" applyFont="1" applyFill="1" applyBorder="1" applyAlignment="1">
      <alignment horizontal="justify" vertical="center" wrapText="1"/>
    </xf>
    <xf numFmtId="0" fontId="17" fillId="0" borderId="8" xfId="0" applyFont="1" applyFill="1" applyBorder="1" applyAlignment="1">
      <alignment horizontal="justify" vertical="center"/>
    </xf>
    <xf numFmtId="0" fontId="1" fillId="0" borderId="9" xfId="0" applyFont="1" applyFill="1" applyBorder="1" applyAlignment="1">
      <alignment vertical="center"/>
    </xf>
    <xf numFmtId="0" fontId="1" fillId="0" borderId="9" xfId="0" applyFont="1" applyFill="1" applyBorder="1" applyAlignment="1">
      <alignment horizontal="center" vertical="center"/>
    </xf>
    <xf numFmtId="4" fontId="1" fillId="0" borderId="18" xfId="0" applyNumberFormat="1" applyFont="1" applyFill="1" applyBorder="1" applyAlignment="1">
      <alignment vertical="center"/>
    </xf>
    <xf numFmtId="4" fontId="17" fillId="0" borderId="18" xfId="0" applyNumberFormat="1" applyFont="1" applyFill="1" applyBorder="1" applyAlignment="1">
      <alignment horizontal="center" vertical="center"/>
    </xf>
    <xf numFmtId="0" fontId="2" fillId="0" borderId="17" xfId="0" applyFont="1" applyFill="1" applyBorder="1" applyAlignment="1">
      <alignment vertical="center" wrapText="1"/>
    </xf>
    <xf numFmtId="0" fontId="17" fillId="0" borderId="28" xfId="0" applyFont="1" applyFill="1" applyBorder="1" applyAlignment="1">
      <alignment horizontal="justify" vertical="center"/>
    </xf>
    <xf numFmtId="0" fontId="6" fillId="0" borderId="29" xfId="0" applyFont="1" applyFill="1" applyBorder="1" applyAlignment="1">
      <alignment vertical="center"/>
    </xf>
    <xf numFmtId="0" fontId="19" fillId="0" borderId="8" xfId="0" applyFont="1" applyFill="1" applyBorder="1" applyAlignment="1">
      <alignment vertical="center"/>
    </xf>
    <xf numFmtId="3" fontId="2" fillId="0" borderId="12" xfId="0" applyNumberFormat="1" applyFont="1" applyBorder="1"/>
    <xf numFmtId="3" fontId="2" fillId="0" borderId="13" xfId="0" applyNumberFormat="1" applyFont="1" applyBorder="1"/>
    <xf numFmtId="0" fontId="4" fillId="10" borderId="7" xfId="0" applyFont="1" applyFill="1" applyBorder="1" applyAlignment="1">
      <alignment horizontal="center" vertical="center" wrapText="1"/>
    </xf>
    <xf numFmtId="3" fontId="2" fillId="9" borderId="9" xfId="0" applyNumberFormat="1" applyFont="1" applyFill="1" applyBorder="1" applyAlignment="1">
      <alignment horizontal="right" wrapText="1"/>
    </xf>
    <xf numFmtId="0" fontId="1" fillId="11" borderId="2" xfId="0" applyFont="1" applyFill="1" applyBorder="1" applyAlignment="1">
      <alignment vertical="justify"/>
    </xf>
    <xf numFmtId="0" fontId="1" fillId="11" borderId="3" xfId="0" applyFont="1" applyFill="1" applyBorder="1" applyAlignment="1">
      <alignment vertical="justify"/>
    </xf>
    <xf numFmtId="0" fontId="1" fillId="11" borderId="4" xfId="0" applyFont="1" applyFill="1" applyBorder="1" applyAlignment="1">
      <alignment vertical="justify"/>
    </xf>
    <xf numFmtId="0" fontId="1" fillId="3" borderId="2" xfId="0" applyFont="1" applyFill="1" applyBorder="1" applyAlignment="1"/>
    <xf numFmtId="0" fontId="1" fillId="3" borderId="3" xfId="0" applyFont="1" applyFill="1" applyBorder="1" applyAlignment="1"/>
    <xf numFmtId="0" fontId="1" fillId="3" borderId="4" xfId="0" applyFont="1" applyFill="1" applyBorder="1" applyAlignment="1"/>
    <xf numFmtId="0" fontId="1" fillId="7" borderId="3" xfId="0" applyFont="1" applyFill="1" applyBorder="1" applyAlignment="1">
      <alignment vertical="center"/>
    </xf>
    <xf numFmtId="0" fontId="1" fillId="7" borderId="4" xfId="0" applyFont="1" applyFill="1" applyBorder="1" applyAlignment="1">
      <alignment vertical="center"/>
    </xf>
    <xf numFmtId="0" fontId="1" fillId="5" borderId="2" xfId="0" applyFont="1" applyFill="1" applyBorder="1" applyAlignment="1">
      <alignment vertical="center"/>
    </xf>
    <xf numFmtId="0" fontId="1" fillId="5" borderId="3" xfId="0" applyFont="1" applyFill="1" applyBorder="1" applyAlignment="1">
      <alignment vertical="center"/>
    </xf>
    <xf numFmtId="0" fontId="1" fillId="5" borderId="4" xfId="0" applyFont="1" applyFill="1" applyBorder="1" applyAlignment="1">
      <alignment vertical="center"/>
    </xf>
    <xf numFmtId="0" fontId="1" fillId="0" borderId="0" xfId="0" applyFont="1" applyAlignment="1">
      <alignment vertical="center" wrapText="1"/>
    </xf>
    <xf numFmtId="0" fontId="2" fillId="3" borderId="7" xfId="0" applyFont="1" applyFill="1" applyBorder="1" applyAlignment="1">
      <alignment horizontal="center" vertical="center"/>
    </xf>
    <xf numFmtId="49" fontId="4" fillId="0" borderId="44" xfId="0" applyNumberFormat="1" applyFont="1" applyBorder="1" applyAlignment="1">
      <alignment horizontal="justify" vertical="justify"/>
    </xf>
    <xf numFmtId="49" fontId="4" fillId="0" borderId="47" xfId="0" applyNumberFormat="1" applyFont="1" applyBorder="1" applyAlignment="1">
      <alignment vertical="justify"/>
    </xf>
    <xf numFmtId="49" fontId="17" fillId="0" borderId="18" xfId="0" applyNumberFormat="1" applyFont="1" applyBorder="1" applyAlignment="1">
      <alignment horizontal="justify" vertical="justify"/>
    </xf>
    <xf numFmtId="0" fontId="17" fillId="0" borderId="19" xfId="0" applyFont="1" applyBorder="1"/>
    <xf numFmtId="49" fontId="17" fillId="0" borderId="12" xfId="0" applyNumberFormat="1" applyFont="1" applyBorder="1" applyAlignment="1">
      <alignment horizontal="justify" vertical="justify"/>
    </xf>
    <xf numFmtId="0" fontId="17" fillId="0" borderId="13" xfId="0" applyFont="1" applyBorder="1"/>
    <xf numFmtId="0" fontId="4" fillId="15" borderId="7" xfId="0" applyFont="1" applyFill="1" applyBorder="1" applyAlignment="1">
      <alignment horizontal="center" vertical="center" wrapText="1"/>
    </xf>
    <xf numFmtId="49" fontId="17" fillId="0" borderId="8" xfId="0" applyNumberFormat="1" applyFont="1" applyBorder="1" applyAlignment="1">
      <alignment horizontal="justify" vertical="justify"/>
    </xf>
    <xf numFmtId="49" fontId="17" fillId="0" borderId="9" xfId="0" applyNumberFormat="1" applyFont="1" applyBorder="1" applyAlignment="1">
      <alignment horizontal="justify" vertical="justify"/>
    </xf>
    <xf numFmtId="0" fontId="17" fillId="0" borderId="9" xfId="0" applyFont="1" applyBorder="1" applyAlignment="1">
      <alignment horizontal="center"/>
    </xf>
    <xf numFmtId="0" fontId="17" fillId="0" borderId="10" xfId="0" applyFont="1" applyBorder="1"/>
    <xf numFmtId="0" fontId="17" fillId="0" borderId="52" xfId="0" applyFont="1" applyBorder="1"/>
    <xf numFmtId="0" fontId="17" fillId="0" borderId="53" xfId="0" applyFont="1" applyBorder="1"/>
    <xf numFmtId="0" fontId="17" fillId="0" borderId="55" xfId="0" applyFont="1" applyBorder="1"/>
    <xf numFmtId="0" fontId="17" fillId="0" borderId="57" xfId="0" applyFont="1" applyBorder="1"/>
    <xf numFmtId="0" fontId="17" fillId="0" borderId="58" xfId="0" applyFont="1" applyBorder="1"/>
    <xf numFmtId="0" fontId="4" fillId="3" borderId="7" xfId="0" applyFont="1" applyFill="1" applyBorder="1" applyAlignment="1">
      <alignment horizontal="center" wrapText="1"/>
    </xf>
    <xf numFmtId="0" fontId="4" fillId="3" borderId="7" xfId="0" applyFont="1" applyFill="1" applyBorder="1" applyAlignment="1"/>
    <xf numFmtId="0" fontId="4" fillId="0" borderId="0" xfId="0" applyFont="1" applyBorder="1" applyAlignment="1">
      <alignment vertical="top"/>
    </xf>
    <xf numFmtId="0" fontId="4" fillId="16" borderId="7" xfId="0" applyFont="1" applyFill="1" applyBorder="1" applyAlignment="1">
      <alignment horizontal="center"/>
    </xf>
    <xf numFmtId="0" fontId="4" fillId="16" borderId="7" xfId="0" applyFont="1" applyFill="1" applyBorder="1" applyAlignment="1">
      <alignment horizontal="center" vertical="justify"/>
    </xf>
    <xf numFmtId="0" fontId="17" fillId="0" borderId="8" xfId="0" applyFont="1" applyFill="1" applyBorder="1" applyAlignment="1">
      <alignment vertical="center" wrapText="1"/>
    </xf>
    <xf numFmtId="0" fontId="0" fillId="0" borderId="9" xfId="0" applyFont="1" applyBorder="1"/>
    <xf numFmtId="0" fontId="0" fillId="4" borderId="9" xfId="0" applyFont="1" applyFill="1" applyBorder="1"/>
    <xf numFmtId="0" fontId="0" fillId="4" borderId="10" xfId="0" applyFont="1" applyFill="1" applyBorder="1"/>
    <xf numFmtId="0" fontId="17" fillId="4" borderId="19" xfId="0" applyFont="1" applyFill="1" applyBorder="1" applyAlignment="1">
      <alignment vertical="justify"/>
    </xf>
    <xf numFmtId="0" fontId="17" fillId="9" borderId="12" xfId="0" applyFont="1" applyFill="1" applyBorder="1" applyAlignment="1">
      <alignment horizontal="center" vertical="center"/>
    </xf>
    <xf numFmtId="0" fontId="17" fillId="9" borderId="12" xfId="0" applyFont="1" applyFill="1" applyBorder="1" applyAlignment="1">
      <alignment vertical="justify"/>
    </xf>
    <xf numFmtId="0" fontId="17" fillId="9" borderId="13" xfId="0" applyFont="1" applyFill="1" applyBorder="1" applyAlignment="1">
      <alignment vertical="justify"/>
    </xf>
    <xf numFmtId="0" fontId="18" fillId="0" borderId="11" xfId="0" applyFont="1" applyFill="1" applyBorder="1" applyAlignment="1">
      <alignment horizontal="left" vertical="center" wrapText="1"/>
    </xf>
    <xf numFmtId="0" fontId="18" fillId="0" borderId="17" xfId="0" applyFont="1" applyFill="1" applyBorder="1" applyAlignment="1">
      <alignment horizontal="justify" vertical="center"/>
    </xf>
    <xf numFmtId="0" fontId="18" fillId="0" borderId="11" xfId="0" applyFont="1" applyFill="1" applyBorder="1" applyAlignment="1">
      <alignment horizontal="justify" vertical="center"/>
    </xf>
    <xf numFmtId="0" fontId="18" fillId="0" borderId="17" xfId="0" applyFont="1" applyFill="1" applyBorder="1" applyAlignment="1">
      <alignment horizontal="left" vertical="center" wrapText="1"/>
    </xf>
    <xf numFmtId="0" fontId="4" fillId="0" borderId="15" xfId="0" applyFont="1" applyBorder="1" applyAlignment="1">
      <alignment vertical="center"/>
    </xf>
    <xf numFmtId="0" fontId="17" fillId="9" borderId="42" xfId="0" applyFont="1" applyFill="1" applyBorder="1" applyAlignment="1">
      <alignment vertical="center"/>
    </xf>
    <xf numFmtId="0" fontId="17" fillId="0" borderId="42" xfId="0" applyFont="1" applyBorder="1" applyAlignment="1">
      <alignment vertical="center"/>
    </xf>
    <xf numFmtId="0" fontId="17" fillId="4" borderId="42" xfId="0" applyFont="1" applyFill="1" applyBorder="1" applyAlignment="1">
      <alignment vertical="center"/>
    </xf>
    <xf numFmtId="0" fontId="17" fillId="4" borderId="43" xfId="0" applyFont="1" applyFill="1" applyBorder="1" applyAlignment="1">
      <alignment vertical="center"/>
    </xf>
    <xf numFmtId="0" fontId="2" fillId="0" borderId="60" xfId="0" applyFont="1" applyFill="1" applyBorder="1" applyAlignment="1">
      <alignment vertical="justify"/>
    </xf>
    <xf numFmtId="0" fontId="2" fillId="0" borderId="61" xfId="0" applyFont="1" applyFill="1" applyBorder="1" applyAlignment="1">
      <alignment vertical="justify"/>
    </xf>
    <xf numFmtId="0" fontId="2" fillId="8" borderId="7" xfId="0" applyFont="1" applyFill="1" applyBorder="1" applyAlignment="1">
      <alignment horizontal="center"/>
    </xf>
    <xf numFmtId="0" fontId="17" fillId="0" borderId="18" xfId="0" applyFont="1" applyFill="1" applyBorder="1" applyAlignment="1"/>
    <xf numFmtId="0" fontId="17" fillId="9" borderId="18" xfId="0" applyFont="1" applyFill="1" applyBorder="1" applyAlignment="1"/>
    <xf numFmtId="0" fontId="17" fillId="0" borderId="18" xfId="0" applyFont="1" applyFill="1" applyBorder="1" applyAlignment="1">
      <alignment horizontal="center"/>
    </xf>
    <xf numFmtId="0" fontId="17" fillId="4" borderId="18" xfId="0" applyFont="1" applyFill="1" applyBorder="1" applyAlignment="1">
      <alignment horizontal="center"/>
    </xf>
    <xf numFmtId="0" fontId="17" fillId="4" borderId="19" xfId="0" applyFont="1" applyFill="1" applyBorder="1" applyAlignment="1">
      <alignment horizontal="center"/>
    </xf>
    <xf numFmtId="0" fontId="1" fillId="12" borderId="5" xfId="0" applyFont="1" applyFill="1" applyBorder="1" applyAlignment="1">
      <alignment horizontal="center" vertical="center"/>
    </xf>
    <xf numFmtId="0" fontId="2" fillId="0" borderId="8" xfId="0" applyFont="1" applyFill="1" applyBorder="1" applyAlignment="1">
      <alignment horizontal="justify" vertical="center"/>
    </xf>
    <xf numFmtId="0" fontId="2" fillId="0" borderId="11" xfId="0" applyFont="1" applyFill="1" applyBorder="1" applyAlignment="1">
      <alignment horizontal="justify" vertical="center"/>
    </xf>
    <xf numFmtId="0" fontId="2" fillId="7" borderId="5" xfId="0" applyFont="1" applyFill="1" applyBorder="1" applyAlignment="1">
      <alignment horizontal="center" vertical="center"/>
    </xf>
    <xf numFmtId="0" fontId="1" fillId="12" borderId="4" xfId="0" applyFont="1" applyFill="1" applyBorder="1" applyAlignment="1">
      <alignment horizontal="center" vertical="center"/>
    </xf>
    <xf numFmtId="0" fontId="2" fillId="3" borderId="22" xfId="0" applyFont="1" applyFill="1" applyBorder="1" applyAlignment="1">
      <alignment horizontal="center" vertical="center"/>
    </xf>
    <xf numFmtId="0" fontId="1" fillId="11" borderId="5" xfId="0" applyFont="1" applyFill="1" applyBorder="1" applyAlignment="1">
      <alignment horizontal="center" vertical="center"/>
    </xf>
    <xf numFmtId="0" fontId="4" fillId="3" borderId="7" xfId="0" applyFont="1" applyFill="1" applyBorder="1" applyAlignment="1">
      <alignment horizontal="center"/>
    </xf>
    <xf numFmtId="0" fontId="17" fillId="6" borderId="7" xfId="0" applyFont="1" applyFill="1" applyBorder="1" applyAlignment="1">
      <alignment horizontal="center"/>
    </xf>
    <xf numFmtId="0" fontId="4" fillId="12" borderId="5" xfId="0" applyFont="1" applyFill="1" applyBorder="1" applyAlignment="1">
      <alignment horizontal="center" vertical="center"/>
    </xf>
    <xf numFmtId="49" fontId="4" fillId="5" borderId="22" xfId="0" applyNumberFormat="1" applyFont="1" applyFill="1" applyBorder="1" applyAlignment="1">
      <alignment horizontal="center" vertical="center" wrapText="1"/>
    </xf>
    <xf numFmtId="0" fontId="17" fillId="5" borderId="5" xfId="0" applyNumberFormat="1" applyFont="1" applyFill="1" applyBorder="1" applyAlignment="1">
      <alignment horizontal="center" vertical="center" wrapText="1"/>
    </xf>
    <xf numFmtId="0" fontId="4" fillId="3" borderId="7" xfId="0" applyFont="1" applyFill="1" applyBorder="1" applyAlignment="1">
      <alignment horizontal="center" vertical="center"/>
    </xf>
    <xf numFmtId="0" fontId="17" fillId="3" borderId="7" xfId="0" applyNumberFormat="1" applyFont="1" applyFill="1" applyBorder="1" applyAlignment="1">
      <alignment horizontal="center" vertical="center" wrapText="1"/>
    </xf>
    <xf numFmtId="0" fontId="17" fillId="6" borderId="7" xfId="0" applyNumberFormat="1" applyFont="1" applyFill="1" applyBorder="1" applyAlignment="1">
      <alignment horizontal="center" vertical="center" wrapText="1"/>
    </xf>
    <xf numFmtId="0" fontId="17" fillId="5" borderId="7" xfId="0" applyNumberFormat="1" applyFont="1" applyFill="1" applyBorder="1" applyAlignment="1">
      <alignment horizontal="center" vertical="center" wrapText="1"/>
    </xf>
    <xf numFmtId="49" fontId="4" fillId="6" borderId="7" xfId="0" applyNumberFormat="1" applyFont="1" applyFill="1" applyBorder="1" applyAlignment="1">
      <alignment horizontal="center" vertical="center" wrapText="1"/>
    </xf>
    <xf numFmtId="0" fontId="4" fillId="11" borderId="7" xfId="0" applyFont="1" applyFill="1" applyBorder="1" applyAlignment="1">
      <alignment horizontal="center" vertical="center"/>
    </xf>
    <xf numFmtId="0" fontId="4" fillId="10" borderId="7" xfId="0" applyFont="1" applyFill="1" applyBorder="1" applyAlignment="1">
      <alignment horizontal="center"/>
    </xf>
    <xf numFmtId="0" fontId="9" fillId="17" borderId="7" xfId="0" applyFont="1" applyFill="1" applyBorder="1" applyAlignment="1">
      <alignment horizontal="center"/>
    </xf>
    <xf numFmtId="0" fontId="18" fillId="0" borderId="27" xfId="0" applyFont="1" applyBorder="1"/>
    <xf numFmtId="0" fontId="2" fillId="7" borderId="2" xfId="0" applyFont="1" applyFill="1" applyBorder="1" applyAlignment="1">
      <alignment vertical="center"/>
    </xf>
    <xf numFmtId="0" fontId="2" fillId="7" borderId="4" xfId="0" applyFont="1" applyFill="1" applyBorder="1" applyAlignment="1">
      <alignment vertical="center"/>
    </xf>
    <xf numFmtId="0" fontId="12" fillId="7" borderId="6" xfId="0" applyFont="1" applyFill="1" applyBorder="1" applyAlignment="1">
      <alignment horizontal="center"/>
    </xf>
    <xf numFmtId="0" fontId="1" fillId="12" borderId="7" xfId="0" applyFont="1" applyFill="1" applyBorder="1" applyAlignment="1">
      <alignment horizontal="center" vertical="center"/>
    </xf>
    <xf numFmtId="49" fontId="4" fillId="0" borderId="0" xfId="0" applyNumberFormat="1" applyFont="1" applyBorder="1" applyAlignment="1">
      <alignment vertical="justify"/>
    </xf>
    <xf numFmtId="49" fontId="4" fillId="0" borderId="0" xfId="0" applyNumberFormat="1" applyFont="1" applyBorder="1" applyAlignment="1">
      <alignment horizontal="center" vertical="justify"/>
    </xf>
    <xf numFmtId="49" fontId="4" fillId="0" borderId="63" xfId="0" applyNumberFormat="1" applyFont="1" applyBorder="1" applyAlignment="1">
      <alignment horizontal="justify" vertical="justify"/>
    </xf>
    <xf numFmtId="0" fontId="4" fillId="15" borderId="50" xfId="0" applyFont="1" applyFill="1" applyBorder="1" applyAlignment="1">
      <alignment horizontal="center" vertical="center"/>
    </xf>
    <xf numFmtId="0" fontId="4" fillId="15" borderId="50" xfId="0" applyFont="1" applyFill="1" applyBorder="1" applyAlignment="1">
      <alignment horizontal="center" vertical="center" wrapText="1"/>
    </xf>
    <xf numFmtId="49" fontId="4" fillId="5" borderId="5" xfId="0" applyNumberFormat="1" applyFont="1" applyFill="1" applyBorder="1" applyAlignment="1">
      <alignment horizontal="center" vertical="center" wrapText="1"/>
    </xf>
    <xf numFmtId="0" fontId="4" fillId="5" borderId="7" xfId="0" applyFont="1" applyFill="1" applyBorder="1" applyAlignment="1">
      <alignment wrapText="1"/>
    </xf>
    <xf numFmtId="3" fontId="17" fillId="4" borderId="9" xfId="0" applyNumberFormat="1" applyFont="1" applyFill="1" applyBorder="1" applyAlignment="1">
      <alignment horizontal="center"/>
    </xf>
    <xf numFmtId="3" fontId="17" fillId="4" borderId="10" xfId="0" applyNumberFormat="1" applyFont="1" applyFill="1" applyBorder="1" applyAlignment="1">
      <alignment horizontal="center"/>
    </xf>
    <xf numFmtId="3" fontId="17" fillId="4" borderId="12" xfId="0" applyNumberFormat="1" applyFont="1" applyFill="1" applyBorder="1" applyAlignment="1">
      <alignment horizontal="center"/>
    </xf>
    <xf numFmtId="3" fontId="17" fillId="4" borderId="13" xfId="0" applyNumberFormat="1" applyFont="1" applyFill="1" applyBorder="1" applyAlignment="1">
      <alignment horizontal="center"/>
    </xf>
    <xf numFmtId="0" fontId="4" fillId="3" borderId="7" xfId="0" applyFont="1" applyFill="1" applyBorder="1" applyAlignment="1">
      <alignment vertical="center"/>
    </xf>
    <xf numFmtId="0" fontId="17" fillId="8" borderId="2" xfId="0" applyFont="1" applyFill="1" applyBorder="1" applyAlignment="1">
      <alignment vertical="justify"/>
    </xf>
    <xf numFmtId="0" fontId="17" fillId="8" borderId="3" xfId="0" applyFont="1" applyFill="1" applyBorder="1" applyAlignment="1">
      <alignment vertical="justify"/>
    </xf>
    <xf numFmtId="0" fontId="17" fillId="8" borderId="31" xfId="0" applyFont="1" applyFill="1" applyBorder="1" applyAlignment="1">
      <alignment horizontal="center"/>
    </xf>
    <xf numFmtId="0" fontId="4" fillId="16" borderId="2" xfId="0" applyFont="1" applyFill="1" applyBorder="1" applyAlignment="1"/>
    <xf numFmtId="0" fontId="4" fillId="16" borderId="3" xfId="0" applyFont="1" applyFill="1" applyBorder="1" applyAlignment="1"/>
    <xf numFmtId="0" fontId="4" fillId="11" borderId="7" xfId="0" applyFont="1" applyFill="1" applyBorder="1" applyAlignment="1">
      <alignment vertical="center"/>
    </xf>
    <xf numFmtId="0" fontId="17" fillId="0" borderId="66" xfId="0" applyFont="1" applyBorder="1" applyAlignment="1">
      <alignment vertical="center"/>
    </xf>
    <xf numFmtId="0" fontId="17" fillId="0" borderId="67" xfId="0" applyFont="1" applyBorder="1" applyAlignment="1">
      <alignment vertical="center"/>
    </xf>
    <xf numFmtId="0" fontId="17" fillId="7" borderId="7" xfId="0" applyFont="1" applyFill="1" applyBorder="1" applyAlignment="1">
      <alignment horizontal="center"/>
    </xf>
    <xf numFmtId="0" fontId="4" fillId="12" borderId="2" xfId="0" applyFont="1" applyFill="1" applyBorder="1" applyAlignment="1">
      <alignment vertical="center"/>
    </xf>
    <xf numFmtId="0" fontId="4" fillId="12" borderId="4" xfId="0" applyFont="1" applyFill="1" applyBorder="1" applyAlignment="1">
      <alignment vertical="center"/>
    </xf>
    <xf numFmtId="0" fontId="1" fillId="6" borderId="7" xfId="0" applyFont="1" applyFill="1" applyBorder="1" applyAlignment="1">
      <alignment horizontal="center" vertical="center"/>
    </xf>
    <xf numFmtId="0" fontId="1" fillId="3" borderId="7" xfId="0" applyFont="1" applyFill="1" applyBorder="1" applyAlignment="1">
      <alignment horizontal="center" vertical="center"/>
    </xf>
    <xf numFmtId="0" fontId="1" fillId="5" borderId="7" xfId="0" applyFont="1" applyFill="1" applyBorder="1" applyAlignment="1">
      <alignment horizontal="center" vertical="center"/>
    </xf>
    <xf numFmtId="0" fontId="1" fillId="5" borderId="7" xfId="0" applyFont="1" applyFill="1" applyBorder="1" applyAlignment="1">
      <alignment vertical="center"/>
    </xf>
    <xf numFmtId="0" fontId="1" fillId="5" borderId="2" xfId="0" applyFont="1" applyFill="1" applyBorder="1" applyAlignment="1">
      <alignment vertical="justify"/>
    </xf>
    <xf numFmtId="0" fontId="1" fillId="5" borderId="3" xfId="0" applyFont="1" applyFill="1" applyBorder="1" applyAlignment="1">
      <alignment vertical="justify"/>
    </xf>
    <xf numFmtId="0" fontId="1" fillId="5" borderId="4" xfId="0" applyFont="1" applyFill="1" applyBorder="1" applyAlignment="1">
      <alignment vertical="justify"/>
    </xf>
    <xf numFmtId="0" fontId="1" fillId="5" borderId="2" xfId="0" applyFont="1" applyFill="1" applyBorder="1" applyAlignment="1"/>
    <xf numFmtId="0" fontId="1" fillId="5" borderId="3" xfId="0" applyFont="1" applyFill="1" applyBorder="1" applyAlignment="1"/>
    <xf numFmtId="0" fontId="1" fillId="5" borderId="4" xfId="0" applyFont="1" applyFill="1" applyBorder="1" applyAlignment="1"/>
    <xf numFmtId="0" fontId="1" fillId="6" borderId="2" xfId="0" applyFont="1" applyFill="1" applyBorder="1" applyAlignment="1">
      <alignment vertical="center"/>
    </xf>
    <xf numFmtId="0" fontId="1" fillId="6" borderId="3" xfId="0" applyFont="1" applyFill="1" applyBorder="1" applyAlignment="1">
      <alignment vertical="center"/>
    </xf>
    <xf numFmtId="0" fontId="1" fillId="6" borderId="4" xfId="0" applyFont="1" applyFill="1" applyBorder="1" applyAlignment="1">
      <alignment vertical="center"/>
    </xf>
    <xf numFmtId="0" fontId="1" fillId="3" borderId="7" xfId="0" applyFont="1" applyFill="1" applyBorder="1" applyAlignment="1"/>
    <xf numFmtId="0" fontId="1" fillId="5" borderId="7" xfId="0" applyFont="1" applyFill="1" applyBorder="1" applyAlignment="1">
      <alignment horizontal="center" vertical="center"/>
    </xf>
    <xf numFmtId="0" fontId="15" fillId="2" borderId="0" xfId="0" applyFont="1" applyFill="1" applyAlignment="1">
      <alignment horizontal="center" vertical="center"/>
    </xf>
    <xf numFmtId="0" fontId="1" fillId="10" borderId="22" xfId="0" applyFont="1" applyFill="1" applyBorder="1" applyAlignment="1">
      <alignment horizontal="center" vertical="center"/>
    </xf>
    <xf numFmtId="0" fontId="1" fillId="10" borderId="15" xfId="0" applyFont="1" applyFill="1" applyBorder="1" applyAlignment="1">
      <alignment horizontal="center" vertical="center"/>
    </xf>
    <xf numFmtId="0" fontId="1" fillId="10" borderId="23" xfId="0" applyFont="1" applyFill="1" applyBorder="1" applyAlignment="1">
      <alignment horizontal="center" vertical="center"/>
    </xf>
    <xf numFmtId="0" fontId="1" fillId="10" borderId="1" xfId="0" applyFont="1" applyFill="1" applyBorder="1" applyAlignment="1">
      <alignment horizontal="center" vertical="center"/>
    </xf>
    <xf numFmtId="0" fontId="1" fillId="3" borderId="5" xfId="0" applyFont="1" applyFill="1" applyBorder="1" applyAlignment="1">
      <alignment horizontal="center" vertical="center"/>
    </xf>
    <xf numFmtId="0" fontId="1" fillId="3" borderId="6" xfId="0" applyFont="1" applyFill="1" applyBorder="1" applyAlignment="1">
      <alignment horizontal="center" vertical="center"/>
    </xf>
    <xf numFmtId="0" fontId="1" fillId="6" borderId="7" xfId="0" applyFont="1" applyFill="1" applyBorder="1" applyAlignment="1">
      <alignment horizontal="center" vertical="center"/>
    </xf>
    <xf numFmtId="0" fontId="1" fillId="3" borderId="7" xfId="0" applyFont="1" applyFill="1" applyBorder="1" applyAlignment="1">
      <alignment horizontal="center" vertical="center"/>
    </xf>
    <xf numFmtId="0" fontId="1" fillId="3" borderId="7" xfId="0" applyFont="1" applyFill="1" applyBorder="1" applyAlignment="1">
      <alignment horizontal="center" vertical="justify"/>
    </xf>
    <xf numFmtId="0" fontId="1" fillId="3" borderId="2" xfId="0" applyFont="1" applyFill="1" applyBorder="1" applyAlignment="1">
      <alignment horizontal="center" vertical="center"/>
    </xf>
    <xf numFmtId="0" fontId="1" fillId="3" borderId="3" xfId="0" applyFont="1" applyFill="1" applyBorder="1" applyAlignment="1">
      <alignment horizontal="center" vertical="center"/>
    </xf>
    <xf numFmtId="0" fontId="1" fillId="3" borderId="4" xfId="0" applyFont="1" applyFill="1" applyBorder="1" applyAlignment="1">
      <alignment horizontal="center" vertical="center"/>
    </xf>
    <xf numFmtId="0" fontId="1" fillId="0" borderId="0" xfId="0" applyFont="1" applyFill="1" applyBorder="1" applyAlignment="1">
      <alignment vertical="justify"/>
    </xf>
    <xf numFmtId="0" fontId="8" fillId="17" borderId="7" xfId="0" applyFont="1" applyFill="1" applyBorder="1" applyAlignment="1">
      <alignment horizontal="center" vertical="center"/>
    </xf>
    <xf numFmtId="0" fontId="2" fillId="10" borderId="22" xfId="0" applyFont="1" applyFill="1" applyBorder="1" applyAlignment="1">
      <alignment horizontal="center" vertical="center"/>
    </xf>
    <xf numFmtId="0" fontId="2" fillId="10" borderId="15" xfId="0" applyFont="1" applyFill="1" applyBorder="1" applyAlignment="1">
      <alignment horizontal="center" vertical="center"/>
    </xf>
    <xf numFmtId="0" fontId="2" fillId="10" borderId="23" xfId="0" applyFont="1" applyFill="1" applyBorder="1" applyAlignment="1">
      <alignment horizontal="center" vertical="center"/>
    </xf>
    <xf numFmtId="0" fontId="2" fillId="10" borderId="1" xfId="0" applyFont="1" applyFill="1" applyBorder="1" applyAlignment="1">
      <alignment horizontal="center" vertical="center"/>
    </xf>
    <xf numFmtId="0" fontId="1" fillId="10" borderId="2" xfId="0" applyFont="1" applyFill="1" applyBorder="1" applyAlignment="1">
      <alignment horizontal="center"/>
    </xf>
    <xf numFmtId="0" fontId="1" fillId="10" borderId="3" xfId="0" applyFont="1" applyFill="1" applyBorder="1" applyAlignment="1">
      <alignment horizontal="center"/>
    </xf>
    <xf numFmtId="0" fontId="1" fillId="10" borderId="7" xfId="0" applyFont="1" applyFill="1" applyBorder="1" applyAlignment="1">
      <alignment horizontal="center" vertical="center"/>
    </xf>
    <xf numFmtId="0" fontId="2" fillId="3" borderId="7" xfId="0" applyFont="1" applyFill="1" applyBorder="1" applyAlignment="1">
      <alignment horizontal="center" vertical="center"/>
    </xf>
    <xf numFmtId="0" fontId="3" fillId="3" borderId="5" xfId="0" applyFont="1" applyFill="1" applyBorder="1" applyAlignment="1">
      <alignment horizontal="center" vertical="center"/>
    </xf>
    <xf numFmtId="0" fontId="3" fillId="3" borderId="16" xfId="0" applyFont="1" applyFill="1" applyBorder="1" applyAlignment="1">
      <alignment horizontal="center" vertical="center"/>
    </xf>
    <xf numFmtId="0" fontId="3" fillId="3" borderId="6"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4" xfId="0" applyFont="1" applyFill="1" applyBorder="1" applyAlignment="1">
      <alignment horizontal="center" vertical="center"/>
    </xf>
    <xf numFmtId="3" fontId="2" fillId="0" borderId="9" xfId="0" applyNumberFormat="1" applyFont="1" applyBorder="1" applyAlignment="1">
      <alignment horizontal="center" vertical="center"/>
    </xf>
    <xf numFmtId="3" fontId="2" fillId="0" borderId="10" xfId="0" applyNumberFormat="1" applyFont="1" applyBorder="1" applyAlignment="1">
      <alignment horizontal="center" vertical="center"/>
    </xf>
    <xf numFmtId="0" fontId="1" fillId="0" borderId="0" xfId="0" applyFont="1" applyFill="1" applyBorder="1" applyAlignment="1">
      <alignment horizontal="left" vertical="center" wrapText="1"/>
    </xf>
    <xf numFmtId="0" fontId="1" fillId="0" borderId="26" xfId="0" applyFont="1" applyFill="1" applyBorder="1" applyAlignment="1">
      <alignment horizontal="left"/>
    </xf>
    <xf numFmtId="0" fontId="1" fillId="0" borderId="0" xfId="0" applyFont="1" applyFill="1" applyBorder="1" applyAlignment="1">
      <alignment horizontal="left"/>
    </xf>
    <xf numFmtId="0" fontId="1" fillId="0" borderId="0" xfId="0" applyFont="1" applyFill="1" applyBorder="1" applyAlignment="1">
      <alignment horizontal="left" vertical="center"/>
    </xf>
    <xf numFmtId="0" fontId="1" fillId="10" borderId="14" xfId="0" applyFont="1" applyFill="1" applyBorder="1" applyAlignment="1">
      <alignment horizontal="center" vertical="center"/>
    </xf>
    <xf numFmtId="0" fontId="18" fillId="0" borderId="23" xfId="0" applyFont="1" applyBorder="1" applyAlignment="1">
      <alignment horizontal="center" vertical="center"/>
    </xf>
    <xf numFmtId="0" fontId="18" fillId="0" borderId="24" xfId="0" applyFont="1" applyBorder="1" applyAlignment="1">
      <alignment horizontal="center" vertical="center"/>
    </xf>
    <xf numFmtId="0" fontId="2" fillId="3" borderId="22" xfId="0" applyFont="1" applyFill="1" applyBorder="1" applyAlignment="1">
      <alignment horizontal="center" vertical="center"/>
    </xf>
    <xf numFmtId="0" fontId="2" fillId="3" borderId="14" xfId="0" applyFont="1" applyFill="1" applyBorder="1" applyAlignment="1">
      <alignment horizontal="center" vertical="center"/>
    </xf>
    <xf numFmtId="165" fontId="1" fillId="11" borderId="2" xfId="0" applyNumberFormat="1" applyFont="1" applyFill="1" applyBorder="1" applyAlignment="1">
      <alignment horizontal="center" vertical="center"/>
    </xf>
    <xf numFmtId="165" fontId="1" fillId="11" borderId="4" xfId="0" applyNumberFormat="1" applyFont="1" applyFill="1" applyBorder="1" applyAlignment="1">
      <alignment horizontal="center" vertical="center"/>
    </xf>
    <xf numFmtId="0" fontId="1" fillId="3" borderId="2" xfId="0" applyFont="1" applyFill="1" applyBorder="1" applyAlignment="1">
      <alignment horizontal="center"/>
    </xf>
    <xf numFmtId="0" fontId="1" fillId="3" borderId="3" xfId="0" applyFont="1" applyFill="1" applyBorder="1" applyAlignment="1">
      <alignment horizontal="center"/>
    </xf>
    <xf numFmtId="0" fontId="1" fillId="3" borderId="7" xfId="0" applyFont="1" applyFill="1" applyBorder="1" applyAlignment="1">
      <alignment horizontal="center"/>
    </xf>
    <xf numFmtId="0" fontId="1" fillId="3" borderId="16" xfId="0" applyFont="1" applyFill="1" applyBorder="1" applyAlignment="1">
      <alignment horizontal="center" vertical="center"/>
    </xf>
    <xf numFmtId="0" fontId="2" fillId="3" borderId="7" xfId="0" applyFont="1" applyFill="1" applyBorder="1" applyAlignment="1">
      <alignment horizontal="center"/>
    </xf>
    <xf numFmtId="0" fontId="1" fillId="12" borderId="5" xfId="0" applyFont="1" applyFill="1" applyBorder="1" applyAlignment="1">
      <alignment horizontal="center" vertical="center"/>
    </xf>
    <xf numFmtId="0" fontId="1" fillId="12" borderId="6" xfId="0" applyFont="1" applyFill="1" applyBorder="1" applyAlignment="1">
      <alignment horizontal="center" vertical="center"/>
    </xf>
    <xf numFmtId="0" fontId="2" fillId="7" borderId="2" xfId="0" applyFont="1" applyFill="1" applyBorder="1" applyAlignment="1">
      <alignment horizontal="center" vertical="center"/>
    </xf>
    <xf numFmtId="0" fontId="2" fillId="7" borderId="4" xfId="0" applyFont="1" applyFill="1" applyBorder="1" applyAlignment="1">
      <alignment horizontal="center" vertical="center"/>
    </xf>
    <xf numFmtId="0" fontId="1" fillId="12" borderId="22" xfId="0" applyFont="1" applyFill="1" applyBorder="1" applyAlignment="1">
      <alignment horizontal="center" vertical="center"/>
    </xf>
    <xf numFmtId="0" fontId="1" fillId="12" borderId="14" xfId="0" applyFont="1" applyFill="1" applyBorder="1" applyAlignment="1">
      <alignment horizontal="center" vertical="center"/>
    </xf>
    <xf numFmtId="0" fontId="1" fillId="12" borderId="2" xfId="0" applyFont="1" applyFill="1" applyBorder="1" applyAlignment="1">
      <alignment horizontal="center" vertical="center"/>
    </xf>
    <xf numFmtId="0" fontId="1" fillId="12" borderId="3" xfId="0" applyFont="1" applyFill="1" applyBorder="1" applyAlignment="1">
      <alignment horizontal="center" vertical="center"/>
    </xf>
    <xf numFmtId="0" fontId="2" fillId="3" borderId="2" xfId="0" applyFont="1" applyFill="1" applyBorder="1" applyAlignment="1">
      <alignment horizontal="center"/>
    </xf>
    <xf numFmtId="0" fontId="2" fillId="3" borderId="3" xfId="0" applyFont="1" applyFill="1" applyBorder="1" applyAlignment="1">
      <alignment horizontal="center"/>
    </xf>
    <xf numFmtId="0" fontId="2" fillId="8" borderId="7" xfId="0" applyFont="1" applyFill="1" applyBorder="1" applyAlignment="1">
      <alignment horizontal="center" vertical="center"/>
    </xf>
    <xf numFmtId="0" fontId="2" fillId="10" borderId="14" xfId="0" applyFont="1" applyFill="1" applyBorder="1" applyAlignment="1">
      <alignment horizontal="center" vertical="center"/>
    </xf>
    <xf numFmtId="0" fontId="2" fillId="6" borderId="22" xfId="0" applyFont="1" applyFill="1" applyBorder="1" applyAlignment="1">
      <alignment horizontal="center" vertical="center"/>
    </xf>
    <xf numFmtId="0" fontId="2" fillId="6" borderId="14" xfId="0" applyFont="1" applyFill="1" applyBorder="1" applyAlignment="1">
      <alignment horizontal="center" vertical="center"/>
    </xf>
    <xf numFmtId="3" fontId="17" fillId="9" borderId="34" xfId="0" applyNumberFormat="1" applyFont="1" applyFill="1" applyBorder="1" applyAlignment="1">
      <alignment horizontal="center"/>
    </xf>
    <xf numFmtId="3" fontId="17" fillId="9" borderId="39" xfId="0" applyNumberFormat="1" applyFont="1" applyFill="1" applyBorder="1" applyAlignment="1">
      <alignment horizontal="center"/>
    </xf>
    <xf numFmtId="3" fontId="17" fillId="9" borderId="40" xfId="0" applyNumberFormat="1" applyFont="1" applyFill="1" applyBorder="1" applyAlignment="1">
      <alignment horizontal="center"/>
    </xf>
    <xf numFmtId="3" fontId="2" fillId="0" borderId="20" xfId="0" applyNumberFormat="1" applyFont="1" applyBorder="1" applyAlignment="1">
      <alignment horizontal="center" vertical="center"/>
    </xf>
    <xf numFmtId="3" fontId="2" fillId="0" borderId="21" xfId="0" applyNumberFormat="1" applyFont="1" applyBorder="1" applyAlignment="1">
      <alignment horizontal="center" vertical="center"/>
    </xf>
    <xf numFmtId="0" fontId="7" fillId="17" borderId="7" xfId="0" applyFont="1" applyFill="1" applyBorder="1" applyAlignment="1">
      <alignment horizontal="center" vertical="center"/>
    </xf>
    <xf numFmtId="0" fontId="1" fillId="10" borderId="4" xfId="0" applyFont="1" applyFill="1" applyBorder="1" applyAlignment="1">
      <alignment horizontal="center"/>
    </xf>
    <xf numFmtId="0" fontId="1" fillId="0" borderId="0" xfId="0" applyFont="1" applyAlignment="1">
      <alignment horizontal="left" vertical="center" wrapText="1"/>
    </xf>
    <xf numFmtId="0" fontId="2" fillId="7" borderId="7" xfId="0" applyFont="1" applyFill="1" applyBorder="1" applyAlignment="1">
      <alignment horizontal="center" vertical="center" textRotation="90" wrapText="1"/>
    </xf>
    <xf numFmtId="0" fontId="2" fillId="8" borderId="5" xfId="0" applyFont="1" applyFill="1" applyBorder="1" applyAlignment="1">
      <alignment horizontal="center" vertical="center"/>
    </xf>
    <xf numFmtId="0" fontId="2" fillId="8" borderId="16" xfId="0" applyFont="1" applyFill="1" applyBorder="1" applyAlignment="1">
      <alignment horizontal="center" vertical="center"/>
    </xf>
    <xf numFmtId="0" fontId="2" fillId="8" borderId="6" xfId="0" applyFont="1" applyFill="1" applyBorder="1" applyAlignment="1">
      <alignment horizontal="center" vertical="center"/>
    </xf>
    <xf numFmtId="0" fontId="1" fillId="0" borderId="0" xfId="0" applyFont="1" applyFill="1" applyBorder="1" applyAlignment="1">
      <alignment horizontal="center" vertical="justify"/>
    </xf>
    <xf numFmtId="0" fontId="2" fillId="7" borderId="4" xfId="0" applyFont="1" applyFill="1" applyBorder="1" applyAlignment="1">
      <alignment horizontal="center" wrapText="1"/>
    </xf>
    <xf numFmtId="0" fontId="2" fillId="7" borderId="7" xfId="0" applyFont="1" applyFill="1" applyBorder="1" applyAlignment="1">
      <alignment horizontal="center" wrapText="1"/>
    </xf>
    <xf numFmtId="0" fontId="18" fillId="0" borderId="18" xfId="0" applyFont="1" applyBorder="1" applyAlignment="1">
      <alignment horizontal="center"/>
    </xf>
    <xf numFmtId="0" fontId="18" fillId="0" borderId="2" xfId="0" applyFont="1" applyBorder="1" applyAlignment="1">
      <alignment horizontal="left" vertical="center"/>
    </xf>
    <xf numFmtId="0" fontId="18" fillId="0" borderId="3" xfId="0" applyFont="1" applyBorder="1" applyAlignment="1">
      <alignment horizontal="left" vertical="center"/>
    </xf>
    <xf numFmtId="0" fontId="18" fillId="0" borderId="4" xfId="0" applyFont="1" applyBorder="1" applyAlignment="1">
      <alignment horizontal="left" vertical="center"/>
    </xf>
    <xf numFmtId="0" fontId="2" fillId="6" borderId="7" xfId="0" applyFont="1" applyFill="1" applyBorder="1" applyAlignment="1">
      <alignment horizontal="center"/>
    </xf>
    <xf numFmtId="0" fontId="1" fillId="7" borderId="5" xfId="0" applyFont="1" applyFill="1" applyBorder="1" applyAlignment="1">
      <alignment horizontal="center" vertical="center"/>
    </xf>
    <xf numFmtId="0" fontId="1" fillId="7" borderId="6" xfId="0" applyFont="1" applyFill="1" applyBorder="1" applyAlignment="1">
      <alignment horizontal="center" vertical="center"/>
    </xf>
    <xf numFmtId="0" fontId="2" fillId="0" borderId="8" xfId="0" applyFont="1" applyFill="1" applyBorder="1" applyAlignment="1">
      <alignment horizontal="justify" vertical="center"/>
    </xf>
    <xf numFmtId="0" fontId="2" fillId="0" borderId="9" xfId="0" applyFont="1" applyFill="1" applyBorder="1" applyAlignment="1">
      <alignment horizontal="justify" vertical="center"/>
    </xf>
    <xf numFmtId="0" fontId="2" fillId="0" borderId="11" xfId="0" applyFont="1" applyFill="1" applyBorder="1" applyAlignment="1">
      <alignment horizontal="justify" vertical="center"/>
    </xf>
    <xf numFmtId="0" fontId="2" fillId="0" borderId="12" xfId="0" applyFont="1" applyFill="1" applyBorder="1" applyAlignment="1">
      <alignment horizontal="justify" vertical="center"/>
    </xf>
    <xf numFmtId="0" fontId="1" fillId="0" borderId="0" xfId="0" applyFont="1" applyBorder="1" applyAlignment="1">
      <alignment horizontal="justify" vertical="center"/>
    </xf>
    <xf numFmtId="0" fontId="18" fillId="0" borderId="9" xfId="0" applyFont="1" applyBorder="1" applyAlignment="1">
      <alignment horizontal="center"/>
    </xf>
    <xf numFmtId="0" fontId="2" fillId="3" borderId="15" xfId="0" applyFont="1" applyFill="1" applyBorder="1" applyAlignment="1">
      <alignment horizontal="center" vertical="center"/>
    </xf>
    <xf numFmtId="0" fontId="1" fillId="3" borderId="22" xfId="0" applyFont="1" applyFill="1" applyBorder="1" applyAlignment="1">
      <alignment horizontal="center" vertical="center"/>
    </xf>
    <xf numFmtId="0" fontId="1" fillId="3" borderId="14" xfId="0" applyFont="1" applyFill="1" applyBorder="1" applyAlignment="1">
      <alignment horizontal="center" vertical="center"/>
    </xf>
    <xf numFmtId="0" fontId="2" fillId="5" borderId="2" xfId="0" applyFont="1" applyFill="1" applyBorder="1" applyAlignment="1">
      <alignment horizontal="center" vertical="center"/>
    </xf>
    <xf numFmtId="0" fontId="2" fillId="5" borderId="4" xfId="0" applyFont="1" applyFill="1" applyBorder="1" applyAlignment="1">
      <alignment horizontal="center" vertical="center"/>
    </xf>
    <xf numFmtId="0" fontId="1" fillId="0" borderId="0" xfId="0" applyFont="1" applyBorder="1" applyAlignment="1">
      <alignment horizontal="justify" vertical="justify"/>
    </xf>
    <xf numFmtId="0" fontId="1" fillId="0" borderId="0" xfId="0" applyFont="1" applyAlignment="1">
      <alignment horizontal="left" vertical="center"/>
    </xf>
    <xf numFmtId="0" fontId="18" fillId="0" borderId="12" xfId="0" applyFont="1" applyBorder="1" applyAlignment="1">
      <alignment horizontal="center"/>
    </xf>
    <xf numFmtId="0" fontId="1" fillId="0" borderId="0" xfId="0" applyFont="1" applyAlignment="1">
      <alignment horizontal="left"/>
    </xf>
    <xf numFmtId="0" fontId="1" fillId="0" borderId="1" xfId="0" applyFont="1" applyBorder="1" applyAlignment="1">
      <alignment horizontal="center"/>
    </xf>
    <xf numFmtId="0" fontId="7" fillId="17" borderId="2" xfId="0" applyFont="1" applyFill="1" applyBorder="1" applyAlignment="1">
      <alignment horizontal="center"/>
    </xf>
    <xf numFmtId="0" fontId="7" fillId="17" borderId="3" xfId="0" applyFont="1" applyFill="1" applyBorder="1" applyAlignment="1">
      <alignment horizontal="center"/>
    </xf>
    <xf numFmtId="0" fontId="7" fillId="17" borderId="4" xfId="0" applyFont="1" applyFill="1" applyBorder="1" applyAlignment="1">
      <alignment horizontal="center"/>
    </xf>
    <xf numFmtId="0" fontId="2" fillId="11" borderId="22" xfId="0" applyFont="1" applyFill="1" applyBorder="1" applyAlignment="1">
      <alignment horizontal="center" vertical="center"/>
    </xf>
    <xf numFmtId="0" fontId="2" fillId="11" borderId="15" xfId="0" applyFont="1" applyFill="1" applyBorder="1" applyAlignment="1">
      <alignment horizontal="center" vertical="center"/>
    </xf>
    <xf numFmtId="0" fontId="2" fillId="11" borderId="23" xfId="0" applyFont="1" applyFill="1" applyBorder="1" applyAlignment="1">
      <alignment horizontal="center" vertical="center"/>
    </xf>
    <xf numFmtId="0" fontId="2" fillId="11" borderId="1" xfId="0" applyFont="1" applyFill="1" applyBorder="1" applyAlignment="1">
      <alignment horizontal="center" vertical="center"/>
    </xf>
    <xf numFmtId="0" fontId="1" fillId="11" borderId="2" xfId="0" applyFont="1" applyFill="1" applyBorder="1" applyAlignment="1">
      <alignment horizontal="center"/>
    </xf>
    <xf numFmtId="0" fontId="1" fillId="11" borderId="3" xfId="0" applyFont="1" applyFill="1" applyBorder="1" applyAlignment="1">
      <alignment horizontal="center"/>
    </xf>
    <xf numFmtId="0" fontId="1" fillId="11" borderId="4" xfId="0" applyFont="1" applyFill="1" applyBorder="1" applyAlignment="1">
      <alignment horizontal="center"/>
    </xf>
    <xf numFmtId="0" fontId="1" fillId="11" borderId="2" xfId="0" applyFont="1" applyFill="1" applyBorder="1" applyAlignment="1">
      <alignment horizontal="center" vertical="justify"/>
    </xf>
    <xf numFmtId="0" fontId="1" fillId="11" borderId="3" xfId="0" applyFont="1" applyFill="1" applyBorder="1" applyAlignment="1">
      <alignment horizontal="center" vertical="justify"/>
    </xf>
    <xf numFmtId="0" fontId="1" fillId="11" borderId="4" xfId="0" applyFont="1" applyFill="1" applyBorder="1" applyAlignment="1">
      <alignment horizontal="center" vertical="justify"/>
    </xf>
    <xf numFmtId="0" fontId="2" fillId="3" borderId="3" xfId="0" applyFont="1" applyFill="1" applyBorder="1" applyAlignment="1">
      <alignment horizontal="center" vertical="center"/>
    </xf>
    <xf numFmtId="0" fontId="2" fillId="6" borderId="2" xfId="0" applyFont="1" applyFill="1" applyBorder="1" applyAlignment="1">
      <alignment horizontal="center" vertical="center"/>
    </xf>
    <xf numFmtId="0" fontId="2" fillId="6" borderId="3" xfId="0" applyFont="1" applyFill="1" applyBorder="1" applyAlignment="1">
      <alignment horizontal="center" vertical="center"/>
    </xf>
    <xf numFmtId="0" fontId="2" fillId="6" borderId="4" xfId="0" applyFont="1" applyFill="1" applyBorder="1" applyAlignment="1">
      <alignment horizontal="center" vertical="center"/>
    </xf>
    <xf numFmtId="0" fontId="1" fillId="0" borderId="0" xfId="0" applyFont="1" applyBorder="1" applyAlignment="1">
      <alignment horizontal="justify" wrapText="1"/>
    </xf>
    <xf numFmtId="0" fontId="1" fillId="0" borderId="0" xfId="0" applyFont="1" applyBorder="1" applyAlignment="1">
      <alignment horizontal="left"/>
    </xf>
    <xf numFmtId="0" fontId="1" fillId="0" borderId="0" xfId="0" applyFont="1" applyBorder="1" applyAlignment="1">
      <alignment horizontal="left" wrapText="1"/>
    </xf>
    <xf numFmtId="0" fontId="1" fillId="11" borderId="5" xfId="0" applyFont="1" applyFill="1" applyBorder="1" applyAlignment="1">
      <alignment horizontal="center" vertical="justify"/>
    </xf>
    <xf numFmtId="0" fontId="1" fillId="11" borderId="16" xfId="0" applyFont="1" applyFill="1" applyBorder="1" applyAlignment="1">
      <alignment horizontal="center" vertical="justify"/>
    </xf>
    <xf numFmtId="0" fontId="1" fillId="11" borderId="6" xfId="0" applyFont="1" applyFill="1" applyBorder="1" applyAlignment="1">
      <alignment horizontal="center" vertical="justify"/>
    </xf>
    <xf numFmtId="0" fontId="1" fillId="0" borderId="0" xfId="0" applyFont="1" applyAlignment="1"/>
    <xf numFmtId="0" fontId="1" fillId="11" borderId="7" xfId="0" applyFont="1" applyFill="1" applyBorder="1" applyAlignment="1">
      <alignment horizontal="center" vertical="center"/>
    </xf>
    <xf numFmtId="0" fontId="1" fillId="11" borderId="5" xfId="0" applyFont="1" applyFill="1" applyBorder="1" applyAlignment="1">
      <alignment horizontal="center" vertical="center"/>
    </xf>
    <xf numFmtId="0" fontId="2" fillId="11" borderId="14" xfId="0" applyFont="1" applyFill="1" applyBorder="1" applyAlignment="1">
      <alignment horizontal="center" vertical="center"/>
    </xf>
    <xf numFmtId="0" fontId="2" fillId="11" borderId="24" xfId="0" applyFont="1" applyFill="1" applyBorder="1" applyAlignment="1">
      <alignment horizontal="center" vertical="center"/>
    </xf>
    <xf numFmtId="0" fontId="4" fillId="3" borderId="7" xfId="0" applyFont="1" applyFill="1" applyBorder="1" applyAlignment="1">
      <alignment horizontal="center" vertical="justify"/>
    </xf>
    <xf numFmtId="0" fontId="2" fillId="5" borderId="3" xfId="0" applyFont="1" applyFill="1" applyBorder="1" applyAlignment="1">
      <alignment horizontal="center" vertical="center"/>
    </xf>
    <xf numFmtId="0" fontId="1" fillId="5" borderId="7" xfId="0" applyFont="1" applyFill="1" applyBorder="1" applyAlignment="1">
      <alignment horizontal="center" vertical="center" wrapText="1"/>
    </xf>
    <xf numFmtId="0" fontId="1" fillId="5" borderId="7" xfId="0" applyFont="1" applyFill="1" applyBorder="1" applyAlignment="1">
      <alignment horizontal="center" vertical="justify"/>
    </xf>
    <xf numFmtId="0" fontId="1" fillId="0" borderId="0" xfId="0" applyFont="1" applyBorder="1" applyAlignment="1">
      <alignment horizontal="left" vertical="center"/>
    </xf>
    <xf numFmtId="0" fontId="1" fillId="0" borderId="0" xfId="0" applyFont="1" applyBorder="1" applyAlignment="1">
      <alignment horizontal="left" vertical="center" wrapText="1"/>
    </xf>
    <xf numFmtId="0" fontId="2" fillId="5" borderId="5" xfId="0" applyFont="1" applyFill="1" applyBorder="1" applyAlignment="1">
      <alignment horizontal="center" vertical="center"/>
    </xf>
    <xf numFmtId="0" fontId="2" fillId="5" borderId="26" xfId="0" applyFont="1" applyFill="1" applyBorder="1" applyAlignment="1">
      <alignment horizontal="center" vertical="center"/>
    </xf>
    <xf numFmtId="0" fontId="2" fillId="5" borderId="6" xfId="0" applyFont="1" applyFill="1" applyBorder="1" applyAlignment="1">
      <alignment horizontal="center" vertical="center"/>
    </xf>
    <xf numFmtId="0" fontId="18" fillId="0" borderId="10" xfId="0" applyFont="1" applyBorder="1" applyAlignment="1">
      <alignment horizontal="center"/>
    </xf>
    <xf numFmtId="0" fontId="18" fillId="0" borderId="19" xfId="0" applyFont="1" applyBorder="1" applyAlignment="1">
      <alignment horizontal="center"/>
    </xf>
    <xf numFmtId="0" fontId="18" fillId="0" borderId="13" xfId="0" applyFont="1" applyBorder="1" applyAlignment="1">
      <alignment horizontal="center"/>
    </xf>
    <xf numFmtId="0" fontId="18" fillId="0" borderId="20" xfId="0" applyFont="1" applyBorder="1" applyAlignment="1">
      <alignment horizontal="center"/>
    </xf>
    <xf numFmtId="0" fontId="18" fillId="0" borderId="32" xfId="0" applyFont="1" applyBorder="1" applyAlignment="1">
      <alignment horizontal="center"/>
    </xf>
    <xf numFmtId="0" fontId="18" fillId="0" borderId="21" xfId="0" applyFont="1" applyBorder="1" applyAlignment="1">
      <alignment horizontal="center"/>
    </xf>
    <xf numFmtId="0" fontId="18" fillId="0" borderId="25" xfId="0" applyFont="1" applyBorder="1" applyAlignment="1">
      <alignment horizontal="center"/>
    </xf>
    <xf numFmtId="0" fontId="18" fillId="0" borderId="33" xfId="0" applyFont="1" applyBorder="1" applyAlignment="1">
      <alignment horizontal="center"/>
    </xf>
    <xf numFmtId="0" fontId="18" fillId="0" borderId="62" xfId="0" applyFont="1" applyBorder="1" applyAlignment="1">
      <alignment horizontal="center"/>
    </xf>
    <xf numFmtId="0" fontId="18" fillId="0" borderId="34" xfId="0" applyFont="1" applyBorder="1" applyAlignment="1">
      <alignment horizontal="center"/>
    </xf>
    <xf numFmtId="0" fontId="18" fillId="0" borderId="35" xfId="0" applyFont="1" applyBorder="1" applyAlignment="1">
      <alignment horizontal="center"/>
    </xf>
    <xf numFmtId="0" fontId="18" fillId="0" borderId="40" xfId="0" applyFont="1" applyBorder="1" applyAlignment="1">
      <alignment horizontal="center"/>
    </xf>
    <xf numFmtId="0" fontId="1" fillId="3" borderId="4" xfId="0" applyFont="1" applyFill="1" applyBorder="1" applyAlignment="1">
      <alignment horizontal="center"/>
    </xf>
    <xf numFmtId="0" fontId="4" fillId="3" borderId="2" xfId="0" applyFont="1" applyFill="1" applyBorder="1" applyAlignment="1">
      <alignment horizontal="center"/>
    </xf>
    <xf numFmtId="0" fontId="4" fillId="3" borderId="3" xfId="0" applyFont="1" applyFill="1" applyBorder="1" applyAlignment="1">
      <alignment horizontal="center"/>
    </xf>
    <xf numFmtId="0" fontId="4" fillId="3" borderId="4" xfId="0" applyFont="1" applyFill="1" applyBorder="1" applyAlignment="1">
      <alignment horizontal="center"/>
    </xf>
    <xf numFmtId="0" fontId="5" fillId="8" borderId="2" xfId="0" applyFont="1" applyFill="1" applyBorder="1" applyAlignment="1">
      <alignment horizontal="center" vertical="justify"/>
    </xf>
    <xf numFmtId="0" fontId="5" fillId="8" borderId="3" xfId="0" applyFont="1" applyFill="1" applyBorder="1" applyAlignment="1">
      <alignment horizontal="center" vertical="justify"/>
    </xf>
    <xf numFmtId="0" fontId="5" fillId="8" borderId="4" xfId="0" applyFont="1" applyFill="1" applyBorder="1" applyAlignment="1">
      <alignment horizontal="center" vertical="justify"/>
    </xf>
    <xf numFmtId="0" fontId="1" fillId="0" borderId="0" xfId="0" applyFont="1" applyBorder="1" applyAlignment="1">
      <alignment horizontal="left" vertical="top"/>
    </xf>
    <xf numFmtId="0" fontId="2" fillId="8" borderId="5" xfId="0" applyFont="1" applyFill="1" applyBorder="1" applyAlignment="1">
      <alignment horizontal="center" vertical="center" wrapText="1"/>
    </xf>
    <xf numFmtId="0" fontId="2" fillId="8" borderId="16" xfId="0" applyFont="1" applyFill="1" applyBorder="1" applyAlignment="1">
      <alignment horizontal="center" vertical="center" wrapText="1"/>
    </xf>
    <xf numFmtId="0" fontId="2" fillId="8" borderId="6" xfId="0" applyFont="1" applyFill="1" applyBorder="1" applyAlignment="1">
      <alignment horizontal="center" vertical="center" wrapText="1"/>
    </xf>
    <xf numFmtId="0" fontId="17" fillId="14" borderId="2" xfId="0" applyFont="1" applyFill="1" applyBorder="1" applyAlignment="1">
      <alignment horizontal="center" vertical="center"/>
    </xf>
    <xf numFmtId="0" fontId="17" fillId="14" borderId="3" xfId="0" applyFont="1" applyFill="1" applyBorder="1" applyAlignment="1">
      <alignment horizontal="center" vertical="center"/>
    </xf>
    <xf numFmtId="0" fontId="17" fillId="14" borderId="4" xfId="0" applyFont="1" applyFill="1" applyBorder="1" applyAlignment="1">
      <alignment horizontal="center" vertical="center"/>
    </xf>
    <xf numFmtId="0" fontId="17" fillId="14" borderId="22" xfId="0" applyFont="1" applyFill="1" applyBorder="1" applyAlignment="1">
      <alignment horizontal="center" vertical="center"/>
    </xf>
    <xf numFmtId="0" fontId="17" fillId="14" borderId="14" xfId="0" applyFont="1" applyFill="1" applyBorder="1" applyAlignment="1">
      <alignment horizontal="center" vertical="center"/>
    </xf>
    <xf numFmtId="0" fontId="17" fillId="3" borderId="7" xfId="0" applyFont="1" applyFill="1" applyBorder="1" applyAlignment="1">
      <alignment horizontal="center" vertical="center"/>
    </xf>
    <xf numFmtId="0" fontId="17" fillId="3" borderId="7" xfId="0" applyFont="1" applyFill="1" applyBorder="1" applyAlignment="1">
      <alignment horizontal="center"/>
    </xf>
    <xf numFmtId="0" fontId="4" fillId="12" borderId="22" xfId="0" applyFont="1" applyFill="1" applyBorder="1" applyAlignment="1">
      <alignment horizontal="center" vertical="center"/>
    </xf>
    <xf numFmtId="0" fontId="4" fillId="12" borderId="14" xfId="0" applyFont="1" applyFill="1" applyBorder="1" applyAlignment="1">
      <alignment horizontal="center" vertical="center"/>
    </xf>
    <xf numFmtId="0" fontId="4" fillId="0" borderId="0" xfId="0" applyFont="1" applyBorder="1" applyAlignment="1">
      <alignment horizontal="justify" vertical="top"/>
    </xf>
    <xf numFmtId="0" fontId="4" fillId="12" borderId="7" xfId="0" applyFont="1" applyFill="1" applyBorder="1" applyAlignment="1">
      <alignment horizontal="justify" vertical="justify"/>
    </xf>
    <xf numFmtId="0" fontId="4" fillId="3" borderId="16" xfId="0" applyFont="1" applyFill="1" applyBorder="1" applyAlignment="1">
      <alignment horizontal="center" vertical="center"/>
    </xf>
    <xf numFmtId="0" fontId="4" fillId="3" borderId="6" xfId="0" applyFont="1" applyFill="1" applyBorder="1" applyAlignment="1">
      <alignment horizontal="center" vertical="center"/>
    </xf>
    <xf numFmtId="0" fontId="17" fillId="3" borderId="6" xfId="0" applyFont="1" applyFill="1" applyBorder="1" applyAlignment="1">
      <alignment horizontal="center"/>
    </xf>
    <xf numFmtId="0" fontId="17" fillId="0" borderId="7" xfId="0" applyFont="1" applyBorder="1" applyAlignment="1">
      <alignment horizontal="center"/>
    </xf>
    <xf numFmtId="0" fontId="17" fillId="7" borderId="7" xfId="0" applyFont="1" applyFill="1" applyBorder="1" applyAlignment="1">
      <alignment horizontal="center"/>
    </xf>
    <xf numFmtId="0" fontId="4" fillId="12" borderId="2" xfId="0" applyFont="1" applyFill="1" applyBorder="1" applyAlignment="1">
      <alignment horizontal="center" vertical="center"/>
    </xf>
    <xf numFmtId="0" fontId="4" fillId="12" borderId="3" xfId="0" applyFont="1" applyFill="1" applyBorder="1" applyAlignment="1">
      <alignment horizontal="center" vertical="center"/>
    </xf>
    <xf numFmtId="0" fontId="4" fillId="12" borderId="4" xfId="0" applyFont="1" applyFill="1" applyBorder="1" applyAlignment="1">
      <alignment horizontal="center" vertical="center"/>
    </xf>
    <xf numFmtId="0" fontId="17" fillId="3" borderId="2" xfId="0" applyFont="1" applyFill="1" applyBorder="1" applyAlignment="1">
      <alignment horizontal="center"/>
    </xf>
    <xf numFmtId="0" fontId="17" fillId="3" borderId="3" xfId="0" applyFont="1" applyFill="1" applyBorder="1" applyAlignment="1">
      <alignment horizontal="center"/>
    </xf>
    <xf numFmtId="0" fontId="17" fillId="3" borderId="4" xfId="0" applyFont="1" applyFill="1" applyBorder="1" applyAlignment="1">
      <alignment horizontal="center"/>
    </xf>
    <xf numFmtId="3" fontId="17" fillId="0" borderId="9" xfId="0" applyNumberFormat="1" applyFont="1" applyBorder="1" applyAlignment="1">
      <alignment horizontal="center"/>
    </xf>
    <xf numFmtId="0" fontId="4" fillId="5" borderId="2" xfId="0" applyFont="1" applyFill="1" applyBorder="1" applyAlignment="1">
      <alignment horizontal="center"/>
    </xf>
    <xf numFmtId="0" fontId="4" fillId="5" borderId="3" xfId="0" applyFont="1" applyFill="1" applyBorder="1" applyAlignment="1">
      <alignment horizontal="center"/>
    </xf>
    <xf numFmtId="0" fontId="4" fillId="5" borderId="4" xfId="0" applyFont="1" applyFill="1" applyBorder="1" applyAlignment="1">
      <alignment horizontal="center"/>
    </xf>
    <xf numFmtId="0" fontId="4" fillId="6" borderId="2" xfId="0" applyFont="1" applyFill="1" applyBorder="1" applyAlignment="1">
      <alignment horizontal="center"/>
    </xf>
    <xf numFmtId="0" fontId="4" fillId="6" borderId="3" xfId="0" applyFont="1" applyFill="1" applyBorder="1" applyAlignment="1">
      <alignment horizontal="center"/>
    </xf>
    <xf numFmtId="0" fontId="4" fillId="6" borderId="4" xfId="0" applyFont="1" applyFill="1" applyBorder="1" applyAlignment="1">
      <alignment horizontal="center"/>
    </xf>
    <xf numFmtId="0" fontId="4" fillId="6" borderId="2" xfId="0" applyFont="1" applyFill="1" applyBorder="1" applyAlignment="1">
      <alignment horizontal="center" wrapText="1"/>
    </xf>
    <xf numFmtId="0" fontId="4" fillId="6" borderId="3" xfId="0" applyFont="1" applyFill="1" applyBorder="1" applyAlignment="1">
      <alignment horizontal="center" wrapText="1"/>
    </xf>
    <xf numFmtId="0" fontId="4" fillId="6" borderId="4" xfId="0" applyFont="1" applyFill="1" applyBorder="1" applyAlignment="1">
      <alignment horizontal="center" wrapText="1"/>
    </xf>
    <xf numFmtId="0" fontId="4" fillId="6" borderId="2" xfId="0" applyFont="1" applyFill="1" applyBorder="1" applyAlignment="1">
      <alignment horizontal="center" vertical="center"/>
    </xf>
    <xf numFmtId="0" fontId="4" fillId="6" borderId="3" xfId="0" applyFont="1" applyFill="1" applyBorder="1" applyAlignment="1">
      <alignment horizontal="center" vertical="center"/>
    </xf>
    <xf numFmtId="0" fontId="4" fillId="6" borderId="4" xfId="0" applyFont="1" applyFill="1" applyBorder="1" applyAlignment="1">
      <alignment horizontal="center" vertical="center"/>
    </xf>
    <xf numFmtId="0" fontId="4" fillId="5" borderId="2" xfId="0" applyFont="1" applyFill="1" applyBorder="1" applyAlignment="1">
      <alignment horizontal="center" wrapText="1"/>
    </xf>
    <xf numFmtId="0" fontId="4" fillId="5" borderId="3" xfId="0" applyFont="1" applyFill="1" applyBorder="1" applyAlignment="1">
      <alignment horizontal="center" wrapText="1"/>
    </xf>
    <xf numFmtId="0" fontId="4" fillId="5" borderId="4" xfId="0" applyFont="1" applyFill="1" applyBorder="1" applyAlignment="1">
      <alignment horizontal="center" wrapText="1"/>
    </xf>
    <xf numFmtId="0" fontId="17" fillId="14" borderId="7" xfId="0" applyFont="1" applyFill="1" applyBorder="1" applyAlignment="1">
      <alignment horizontal="center" vertical="center"/>
    </xf>
    <xf numFmtId="0" fontId="4" fillId="11" borderId="22" xfId="0" applyFont="1" applyFill="1" applyBorder="1" applyAlignment="1">
      <alignment horizontal="center" vertical="center"/>
    </xf>
    <xf numFmtId="0" fontId="4" fillId="11" borderId="15" xfId="0" applyFont="1" applyFill="1" applyBorder="1" applyAlignment="1">
      <alignment horizontal="center" vertical="center"/>
    </xf>
    <xf numFmtId="0" fontId="4" fillId="11" borderId="14" xfId="0" applyFont="1" applyFill="1" applyBorder="1" applyAlignment="1">
      <alignment horizontal="center" vertical="center"/>
    </xf>
    <xf numFmtId="3" fontId="17" fillId="0" borderId="20" xfId="0" applyNumberFormat="1" applyFont="1" applyBorder="1" applyAlignment="1">
      <alignment horizontal="center"/>
    </xf>
    <xf numFmtId="3" fontId="17" fillId="0" borderId="21" xfId="0" applyNumberFormat="1" applyFont="1" applyBorder="1" applyAlignment="1">
      <alignment horizontal="center"/>
    </xf>
    <xf numFmtId="0" fontId="4" fillId="3" borderId="7" xfId="0" applyFont="1" applyFill="1" applyBorder="1" applyAlignment="1">
      <alignment horizontal="center" vertical="center"/>
    </xf>
    <xf numFmtId="0" fontId="4" fillId="3" borderId="5" xfId="0" applyFont="1" applyFill="1" applyBorder="1" applyAlignment="1">
      <alignment horizontal="center" vertical="center"/>
    </xf>
    <xf numFmtId="0" fontId="17" fillId="7" borderId="7" xfId="0" applyFont="1" applyFill="1" applyBorder="1" applyAlignment="1">
      <alignment horizontal="center" vertical="center"/>
    </xf>
    <xf numFmtId="3" fontId="17" fillId="0" borderId="10" xfId="0" applyNumberFormat="1" applyFont="1" applyBorder="1" applyAlignment="1">
      <alignment horizontal="center"/>
    </xf>
    <xf numFmtId="0" fontId="17" fillId="0" borderId="0" xfId="0" applyFont="1"/>
    <xf numFmtId="0" fontId="4" fillId="16" borderId="22" xfId="0" applyFont="1" applyFill="1" applyBorder="1" applyAlignment="1">
      <alignment horizontal="center" vertical="center"/>
    </xf>
    <xf numFmtId="0" fontId="4" fillId="16" borderId="14" xfId="0" applyFont="1" applyFill="1" applyBorder="1" applyAlignment="1">
      <alignment horizontal="center" vertical="center"/>
    </xf>
    <xf numFmtId="0" fontId="17" fillId="6" borderId="2" xfId="0" applyFont="1" applyFill="1" applyBorder="1" applyAlignment="1">
      <alignment horizontal="center"/>
    </xf>
    <xf numFmtId="0" fontId="4" fillId="11" borderId="7" xfId="0" applyFont="1" applyFill="1" applyBorder="1" applyAlignment="1">
      <alignment horizontal="center" vertical="center"/>
    </xf>
    <xf numFmtId="0" fontId="4" fillId="11" borderId="5" xfId="0" applyFont="1" applyFill="1" applyBorder="1" applyAlignment="1">
      <alignment horizontal="center" vertical="center"/>
    </xf>
    <xf numFmtId="0" fontId="4" fillId="16" borderId="7" xfId="0" applyFont="1" applyFill="1" applyBorder="1" applyAlignment="1">
      <alignment horizontal="center" vertical="justify"/>
    </xf>
    <xf numFmtId="0" fontId="4" fillId="16" borderId="2" xfId="0" applyFont="1" applyFill="1" applyBorder="1" applyAlignment="1">
      <alignment horizontal="center"/>
    </xf>
    <xf numFmtId="0" fontId="4" fillId="16" borderId="3" xfId="0" applyFont="1" applyFill="1" applyBorder="1" applyAlignment="1">
      <alignment horizontal="center"/>
    </xf>
    <xf numFmtId="0" fontId="4" fillId="11" borderId="2" xfId="0" applyFont="1" applyFill="1" applyBorder="1" applyAlignment="1">
      <alignment horizontal="center" vertical="center"/>
    </xf>
    <xf numFmtId="0" fontId="4" fillId="11" borderId="3" xfId="0" applyFont="1" applyFill="1" applyBorder="1" applyAlignment="1">
      <alignment horizontal="center" vertical="center"/>
    </xf>
    <xf numFmtId="0" fontId="4" fillId="3" borderId="7" xfId="0" applyFont="1" applyFill="1" applyBorder="1" applyAlignment="1">
      <alignment horizontal="center"/>
    </xf>
    <xf numFmtId="0" fontId="4" fillId="0" borderId="0" xfId="0" applyFont="1" applyBorder="1" applyAlignment="1">
      <alignment horizontal="center" vertical="center"/>
    </xf>
    <xf numFmtId="0" fontId="4" fillId="11" borderId="16" xfId="0" applyFont="1" applyFill="1" applyBorder="1" applyAlignment="1">
      <alignment horizontal="center" vertical="center"/>
    </xf>
    <xf numFmtId="0" fontId="4" fillId="11" borderId="6" xfId="0" applyFont="1" applyFill="1" applyBorder="1" applyAlignment="1">
      <alignment horizontal="center" vertical="center"/>
    </xf>
    <xf numFmtId="0" fontId="4" fillId="11" borderId="4" xfId="0" applyFont="1" applyFill="1" applyBorder="1" applyAlignment="1">
      <alignment horizontal="center" vertical="center"/>
    </xf>
    <xf numFmtId="0" fontId="4" fillId="0" borderId="0" xfId="0" applyFont="1" applyBorder="1" applyAlignment="1">
      <alignment horizontal="left" wrapText="1"/>
    </xf>
    <xf numFmtId="0" fontId="4" fillId="0" borderId="0" xfId="0" applyFont="1" applyBorder="1" applyAlignment="1">
      <alignment horizontal="justify" vertical="center" wrapText="1"/>
    </xf>
    <xf numFmtId="0" fontId="4" fillId="0" borderId="0" xfId="0" applyFont="1" applyBorder="1" applyAlignment="1">
      <alignment horizontal="left"/>
    </xf>
    <xf numFmtId="0" fontId="4" fillId="7" borderId="5" xfId="0" applyFont="1" applyFill="1" applyBorder="1" applyAlignment="1">
      <alignment horizontal="justify" vertical="justify"/>
    </xf>
    <xf numFmtId="0" fontId="4" fillId="7" borderId="16" xfId="0" applyFont="1" applyFill="1" applyBorder="1" applyAlignment="1">
      <alignment horizontal="justify" vertical="justify"/>
    </xf>
    <xf numFmtId="0" fontId="17" fillId="10" borderId="22" xfId="0" applyFont="1" applyFill="1" applyBorder="1" applyAlignment="1">
      <alignment horizontal="center" vertical="center"/>
    </xf>
    <xf numFmtId="0" fontId="17" fillId="10" borderId="14" xfId="0" applyFont="1" applyFill="1" applyBorder="1" applyAlignment="1">
      <alignment horizontal="center" vertical="center"/>
    </xf>
    <xf numFmtId="0" fontId="4" fillId="10" borderId="7" xfId="0" applyFont="1" applyFill="1" applyBorder="1" applyAlignment="1">
      <alignment horizontal="center" vertical="center"/>
    </xf>
    <xf numFmtId="0" fontId="17" fillId="8" borderId="5" xfId="0" applyFont="1" applyFill="1" applyBorder="1" applyAlignment="1">
      <alignment horizontal="center" vertical="center" wrapText="1"/>
    </xf>
    <xf numFmtId="0" fontId="17" fillId="8" borderId="6" xfId="0" applyFont="1" applyFill="1" applyBorder="1" applyAlignment="1">
      <alignment horizontal="center" vertical="center" wrapText="1"/>
    </xf>
    <xf numFmtId="0" fontId="17" fillId="8" borderId="7" xfId="0" applyFont="1" applyFill="1" applyBorder="1" applyAlignment="1">
      <alignment horizontal="center" vertical="center"/>
    </xf>
    <xf numFmtId="0" fontId="0" fillId="0" borderId="7" xfId="0" applyFont="1" applyBorder="1" applyAlignment="1">
      <alignment horizontal="center" vertical="center"/>
    </xf>
    <xf numFmtId="0" fontId="17" fillId="10" borderId="7" xfId="0" applyFont="1" applyFill="1" applyBorder="1" applyAlignment="1">
      <alignment horizontal="justify" vertical="center"/>
    </xf>
    <xf numFmtId="0" fontId="17" fillId="8" borderId="2" xfId="0" applyFont="1" applyFill="1" applyBorder="1" applyAlignment="1">
      <alignment horizontal="center" vertical="center"/>
    </xf>
    <xf numFmtId="0" fontId="17" fillId="8" borderId="3" xfId="0" applyFont="1" applyFill="1" applyBorder="1" applyAlignment="1">
      <alignment horizontal="center" vertical="center"/>
    </xf>
    <xf numFmtId="0" fontId="17" fillId="8" borderId="4" xfId="0" applyFont="1" applyFill="1" applyBorder="1" applyAlignment="1">
      <alignment horizontal="center" vertical="center"/>
    </xf>
    <xf numFmtId="0" fontId="17" fillId="10" borderId="2" xfId="0" applyFont="1" applyFill="1" applyBorder="1" applyAlignment="1">
      <alignment horizontal="center" vertical="center"/>
    </xf>
    <xf numFmtId="0" fontId="17" fillId="10" borderId="3" xfId="0" applyFont="1" applyFill="1" applyBorder="1" applyAlignment="1">
      <alignment horizontal="center" vertical="center"/>
    </xf>
    <xf numFmtId="0" fontId="4" fillId="10" borderId="2" xfId="0" applyFont="1" applyFill="1" applyBorder="1" applyAlignment="1">
      <alignment horizontal="center" vertical="center"/>
    </xf>
    <xf numFmtId="0" fontId="4" fillId="10" borderId="3" xfId="0" applyFont="1" applyFill="1" applyBorder="1" applyAlignment="1">
      <alignment horizontal="center" vertical="center"/>
    </xf>
    <xf numFmtId="0" fontId="4" fillId="10" borderId="4" xfId="0" applyFont="1" applyFill="1" applyBorder="1" applyAlignment="1">
      <alignment horizontal="center" vertical="center"/>
    </xf>
    <xf numFmtId="0" fontId="20" fillId="2" borderId="0" xfId="0" applyFont="1" applyFill="1" applyAlignment="1">
      <alignment horizontal="center"/>
    </xf>
    <xf numFmtId="0" fontId="4" fillId="0" borderId="0" xfId="0" applyFont="1" applyAlignment="1">
      <alignment horizontal="right"/>
    </xf>
    <xf numFmtId="49" fontId="17" fillId="0" borderId="7" xfId="0" applyNumberFormat="1" applyFont="1" applyBorder="1" applyAlignment="1">
      <alignment horizontal="justify" vertical="center"/>
    </xf>
    <xf numFmtId="49" fontId="17" fillId="0" borderId="64" xfId="0" applyNumberFormat="1" applyFont="1" applyBorder="1" applyAlignment="1">
      <alignment horizontal="justify" vertical="center"/>
    </xf>
    <xf numFmtId="0" fontId="4" fillId="10" borderId="59" xfId="0" applyFont="1" applyFill="1" applyBorder="1" applyAlignment="1">
      <alignment horizontal="center" vertical="center"/>
    </xf>
    <xf numFmtId="0" fontId="4" fillId="10" borderId="36" xfId="0" applyFont="1" applyFill="1" applyBorder="1" applyAlignment="1">
      <alignment horizontal="center" vertical="center"/>
    </xf>
    <xf numFmtId="0" fontId="4" fillId="10" borderId="37" xfId="0" applyFont="1" applyFill="1" applyBorder="1" applyAlignment="1">
      <alignment horizontal="center" vertical="center"/>
    </xf>
    <xf numFmtId="49" fontId="17" fillId="0" borderId="51" xfId="0" applyNumberFormat="1" applyFont="1" applyBorder="1" applyAlignment="1">
      <alignment horizontal="justify" vertical="justify"/>
    </xf>
    <xf numFmtId="49" fontId="17" fillId="0" borderId="52" xfId="0" applyNumberFormat="1" applyFont="1" applyBorder="1" applyAlignment="1">
      <alignment horizontal="justify" vertical="justify"/>
    </xf>
    <xf numFmtId="49" fontId="17" fillId="0" borderId="54" xfId="0" applyNumberFormat="1" applyFont="1" applyBorder="1" applyAlignment="1">
      <alignment horizontal="justify" vertical="justify"/>
    </xf>
    <xf numFmtId="49" fontId="17" fillId="0" borderId="18" xfId="0" applyNumberFormat="1" applyFont="1" applyBorder="1" applyAlignment="1">
      <alignment horizontal="justify" vertical="justify"/>
    </xf>
    <xf numFmtId="49" fontId="17" fillId="0" borderId="56" xfId="0" applyNumberFormat="1" applyFont="1" applyBorder="1" applyAlignment="1">
      <alignment horizontal="justify" vertical="justify"/>
    </xf>
    <xf numFmtId="49" fontId="17" fillId="0" borderId="57" xfId="0" applyNumberFormat="1" applyFont="1" applyBorder="1" applyAlignment="1">
      <alignment horizontal="justify" vertical="justify"/>
    </xf>
    <xf numFmtId="49" fontId="4" fillId="0" borderId="48" xfId="0" applyNumberFormat="1" applyFont="1" applyBorder="1" applyAlignment="1">
      <alignment horizontal="center" vertical="justify"/>
    </xf>
    <xf numFmtId="49" fontId="4" fillId="0" borderId="49" xfId="0" applyNumberFormat="1" applyFont="1" applyBorder="1" applyAlignment="1">
      <alignment horizontal="center" vertical="justify"/>
    </xf>
    <xf numFmtId="49" fontId="17" fillId="0" borderId="45" xfId="0" applyNumberFormat="1" applyFont="1" applyBorder="1" applyAlignment="1">
      <alignment horizontal="justify" vertical="center"/>
    </xf>
    <xf numFmtId="49" fontId="17" fillId="0" borderId="46" xfId="0" applyNumberFormat="1" applyFont="1" applyBorder="1" applyAlignment="1">
      <alignment horizontal="justify" vertical="center"/>
    </xf>
    <xf numFmtId="0" fontId="4" fillId="0" borderId="0" xfId="0" applyFont="1" applyFill="1" applyBorder="1" applyAlignment="1">
      <alignment horizontal="left" vertical="justify"/>
    </xf>
    <xf numFmtId="0" fontId="4" fillId="10" borderId="7" xfId="0" applyFont="1" applyFill="1" applyBorder="1" applyAlignment="1">
      <alignment horizontal="center" vertical="center" wrapText="1"/>
    </xf>
    <xf numFmtId="49" fontId="4" fillId="0" borderId="0" xfId="0" applyNumberFormat="1" applyFont="1" applyFill="1" applyBorder="1" applyAlignment="1"/>
    <xf numFmtId="0" fontId="4" fillId="15" borderId="7" xfId="0" applyFont="1" applyFill="1" applyBorder="1" applyAlignment="1">
      <alignment horizontal="center"/>
    </xf>
    <xf numFmtId="0" fontId="4" fillId="3" borderId="2" xfId="0" applyFont="1" applyFill="1" applyBorder="1" applyAlignment="1">
      <alignment horizontal="center" vertical="center"/>
    </xf>
    <xf numFmtId="0" fontId="4" fillId="3" borderId="3" xfId="0" applyFont="1" applyFill="1" applyBorder="1" applyAlignment="1">
      <alignment horizontal="center" vertical="center"/>
    </xf>
    <xf numFmtId="0" fontId="4" fillId="3" borderId="4" xfId="0" applyFont="1" applyFill="1" applyBorder="1" applyAlignment="1">
      <alignment horizontal="center" vertical="center"/>
    </xf>
    <xf numFmtId="49" fontId="17" fillId="0" borderId="65" xfId="0" applyNumberFormat="1" applyFont="1" applyBorder="1" applyAlignment="1">
      <alignment horizontal="left" vertical="justify"/>
    </xf>
    <xf numFmtId="0" fontId="4" fillId="0" borderId="15" xfId="0" applyFont="1" applyBorder="1" applyAlignment="1">
      <alignment vertical="top"/>
    </xf>
    <xf numFmtId="0" fontId="17" fillId="8" borderId="5" xfId="0" applyFont="1" applyFill="1" applyBorder="1" applyAlignment="1">
      <alignment horizontal="center" vertical="center"/>
    </xf>
    <xf numFmtId="0" fontId="17" fillId="8" borderId="6" xfId="0" applyFont="1" applyFill="1" applyBorder="1" applyAlignment="1">
      <alignment horizontal="center" vertical="center"/>
    </xf>
    <xf numFmtId="0" fontId="4" fillId="0" borderId="26" xfId="0" applyFont="1" applyFill="1" applyBorder="1" applyAlignment="1">
      <alignment horizontal="left" vertical="justify"/>
    </xf>
    <xf numFmtId="0" fontId="4" fillId="10" borderId="7" xfId="0" applyFont="1" applyFill="1" applyBorder="1" applyAlignment="1">
      <alignment horizontal="center"/>
    </xf>
  </cellXfs>
  <cellStyles count="1">
    <cellStyle name="Normal" xfId="0" builtinId="0"/>
  </cellStyles>
  <dxfs count="0"/>
  <tableStyles count="0" defaultTableStyle="TableStyleMedium9" defaultPivotStyle="PivotStyleLight16"/>
  <colors>
    <mruColors>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20</xdr:col>
      <xdr:colOff>154782</xdr:colOff>
      <xdr:row>124</xdr:row>
      <xdr:rowOff>250032</xdr:rowOff>
    </xdr:from>
    <xdr:to>
      <xdr:col>23</xdr:col>
      <xdr:colOff>133350</xdr:colOff>
      <xdr:row>124</xdr:row>
      <xdr:rowOff>250032</xdr:rowOff>
    </xdr:to>
    <xdr:sp macro="" textlink="">
      <xdr:nvSpPr>
        <xdr:cNvPr id="21" name="Text Box 22">
          <a:extLst>
            <a:ext uri="{FF2B5EF4-FFF2-40B4-BE49-F238E27FC236}">
              <a16:creationId xmlns="" xmlns:a16="http://schemas.microsoft.com/office/drawing/2014/main" id="{00000000-0008-0000-0100-000015000000}"/>
            </a:ext>
          </a:extLst>
        </xdr:cNvPr>
        <xdr:cNvSpPr txBox="1">
          <a:spLocks noChangeArrowheads="1"/>
        </xdr:cNvSpPr>
      </xdr:nvSpPr>
      <xdr:spPr bwMode="auto">
        <a:xfrm>
          <a:off x="20252532" y="29265563"/>
          <a:ext cx="2205037"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6</xdr:col>
      <xdr:colOff>457200</xdr:colOff>
      <xdr:row>128</xdr:row>
      <xdr:rowOff>0</xdr:rowOff>
    </xdr:from>
    <xdr:to>
      <xdr:col>11</xdr:col>
      <xdr:colOff>133350</xdr:colOff>
      <xdr:row>128</xdr:row>
      <xdr:rowOff>0</xdr:rowOff>
    </xdr:to>
    <xdr:sp macro="" textlink="">
      <xdr:nvSpPr>
        <xdr:cNvPr id="30" name="Text Box 31">
          <a:extLst>
            <a:ext uri="{FF2B5EF4-FFF2-40B4-BE49-F238E27FC236}">
              <a16:creationId xmlns="" xmlns:a16="http://schemas.microsoft.com/office/drawing/2014/main" id="{00000000-0008-0000-0100-00001E000000}"/>
            </a:ext>
          </a:extLst>
        </xdr:cNvPr>
        <xdr:cNvSpPr txBox="1">
          <a:spLocks noChangeArrowheads="1"/>
        </xdr:cNvSpPr>
      </xdr:nvSpPr>
      <xdr:spPr bwMode="auto">
        <a:xfrm>
          <a:off x="11696700" y="19773900"/>
          <a:ext cx="3895725"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6</xdr:col>
      <xdr:colOff>457200</xdr:colOff>
      <xdr:row>128</xdr:row>
      <xdr:rowOff>0</xdr:rowOff>
    </xdr:from>
    <xdr:to>
      <xdr:col>11</xdr:col>
      <xdr:colOff>133350</xdr:colOff>
      <xdr:row>128</xdr:row>
      <xdr:rowOff>0</xdr:rowOff>
    </xdr:to>
    <xdr:sp macro="" textlink="">
      <xdr:nvSpPr>
        <xdr:cNvPr id="31" name="Text Box 32">
          <a:extLst>
            <a:ext uri="{FF2B5EF4-FFF2-40B4-BE49-F238E27FC236}">
              <a16:creationId xmlns="" xmlns:a16="http://schemas.microsoft.com/office/drawing/2014/main" id="{00000000-0008-0000-0100-00001F000000}"/>
            </a:ext>
          </a:extLst>
        </xdr:cNvPr>
        <xdr:cNvSpPr txBox="1">
          <a:spLocks noChangeArrowheads="1"/>
        </xdr:cNvSpPr>
      </xdr:nvSpPr>
      <xdr:spPr bwMode="auto">
        <a:xfrm>
          <a:off x="11696700" y="19773900"/>
          <a:ext cx="3895725"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6</xdr:col>
      <xdr:colOff>457200</xdr:colOff>
      <xdr:row>128</xdr:row>
      <xdr:rowOff>0</xdr:rowOff>
    </xdr:from>
    <xdr:to>
      <xdr:col>11</xdr:col>
      <xdr:colOff>133350</xdr:colOff>
      <xdr:row>128</xdr:row>
      <xdr:rowOff>0</xdr:rowOff>
    </xdr:to>
    <xdr:sp macro="" textlink="">
      <xdr:nvSpPr>
        <xdr:cNvPr id="32" name="Text Box 33">
          <a:extLst>
            <a:ext uri="{FF2B5EF4-FFF2-40B4-BE49-F238E27FC236}">
              <a16:creationId xmlns="" xmlns:a16="http://schemas.microsoft.com/office/drawing/2014/main" id="{00000000-0008-0000-0100-000020000000}"/>
            </a:ext>
          </a:extLst>
        </xdr:cNvPr>
        <xdr:cNvSpPr txBox="1">
          <a:spLocks noChangeArrowheads="1"/>
        </xdr:cNvSpPr>
      </xdr:nvSpPr>
      <xdr:spPr bwMode="auto">
        <a:xfrm>
          <a:off x="11696700" y="19773900"/>
          <a:ext cx="3895725"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6</xdr:col>
      <xdr:colOff>457200</xdr:colOff>
      <xdr:row>128</xdr:row>
      <xdr:rowOff>0</xdr:rowOff>
    </xdr:from>
    <xdr:to>
      <xdr:col>11</xdr:col>
      <xdr:colOff>133350</xdr:colOff>
      <xdr:row>128</xdr:row>
      <xdr:rowOff>0</xdr:rowOff>
    </xdr:to>
    <xdr:sp macro="" textlink="">
      <xdr:nvSpPr>
        <xdr:cNvPr id="33" name="Text Box 34">
          <a:extLst>
            <a:ext uri="{FF2B5EF4-FFF2-40B4-BE49-F238E27FC236}">
              <a16:creationId xmlns="" xmlns:a16="http://schemas.microsoft.com/office/drawing/2014/main" id="{00000000-0008-0000-0100-000021000000}"/>
            </a:ext>
          </a:extLst>
        </xdr:cNvPr>
        <xdr:cNvSpPr txBox="1">
          <a:spLocks noChangeArrowheads="1"/>
        </xdr:cNvSpPr>
      </xdr:nvSpPr>
      <xdr:spPr bwMode="auto">
        <a:xfrm>
          <a:off x="11696700" y="19773900"/>
          <a:ext cx="3895725"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6</xdr:col>
      <xdr:colOff>457200</xdr:colOff>
      <xdr:row>128</xdr:row>
      <xdr:rowOff>0</xdr:rowOff>
    </xdr:from>
    <xdr:to>
      <xdr:col>11</xdr:col>
      <xdr:colOff>133350</xdr:colOff>
      <xdr:row>128</xdr:row>
      <xdr:rowOff>0</xdr:rowOff>
    </xdr:to>
    <xdr:sp macro="" textlink="">
      <xdr:nvSpPr>
        <xdr:cNvPr id="34" name="Text Box 35">
          <a:extLst>
            <a:ext uri="{FF2B5EF4-FFF2-40B4-BE49-F238E27FC236}">
              <a16:creationId xmlns="" xmlns:a16="http://schemas.microsoft.com/office/drawing/2014/main" id="{00000000-0008-0000-0100-000022000000}"/>
            </a:ext>
          </a:extLst>
        </xdr:cNvPr>
        <xdr:cNvSpPr txBox="1">
          <a:spLocks noChangeArrowheads="1"/>
        </xdr:cNvSpPr>
      </xdr:nvSpPr>
      <xdr:spPr bwMode="auto">
        <a:xfrm>
          <a:off x="11696700" y="19773900"/>
          <a:ext cx="3895725"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6</xdr:col>
      <xdr:colOff>457200</xdr:colOff>
      <xdr:row>128</xdr:row>
      <xdr:rowOff>0</xdr:rowOff>
    </xdr:from>
    <xdr:to>
      <xdr:col>11</xdr:col>
      <xdr:colOff>133350</xdr:colOff>
      <xdr:row>128</xdr:row>
      <xdr:rowOff>0</xdr:rowOff>
    </xdr:to>
    <xdr:sp macro="" textlink="">
      <xdr:nvSpPr>
        <xdr:cNvPr id="35" name="Text Box 36">
          <a:extLst>
            <a:ext uri="{FF2B5EF4-FFF2-40B4-BE49-F238E27FC236}">
              <a16:creationId xmlns="" xmlns:a16="http://schemas.microsoft.com/office/drawing/2014/main" id="{00000000-0008-0000-0100-000023000000}"/>
            </a:ext>
          </a:extLst>
        </xdr:cNvPr>
        <xdr:cNvSpPr txBox="1">
          <a:spLocks noChangeArrowheads="1"/>
        </xdr:cNvSpPr>
      </xdr:nvSpPr>
      <xdr:spPr bwMode="auto">
        <a:xfrm>
          <a:off x="11696700" y="19773900"/>
          <a:ext cx="3895725"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6</xdr:col>
      <xdr:colOff>457200</xdr:colOff>
      <xdr:row>128</xdr:row>
      <xdr:rowOff>0</xdr:rowOff>
    </xdr:from>
    <xdr:to>
      <xdr:col>11</xdr:col>
      <xdr:colOff>133350</xdr:colOff>
      <xdr:row>128</xdr:row>
      <xdr:rowOff>0</xdr:rowOff>
    </xdr:to>
    <xdr:sp macro="" textlink="">
      <xdr:nvSpPr>
        <xdr:cNvPr id="36" name="Text Box 37">
          <a:extLst>
            <a:ext uri="{FF2B5EF4-FFF2-40B4-BE49-F238E27FC236}">
              <a16:creationId xmlns="" xmlns:a16="http://schemas.microsoft.com/office/drawing/2014/main" id="{00000000-0008-0000-0100-000024000000}"/>
            </a:ext>
          </a:extLst>
        </xdr:cNvPr>
        <xdr:cNvSpPr txBox="1">
          <a:spLocks noChangeArrowheads="1"/>
        </xdr:cNvSpPr>
      </xdr:nvSpPr>
      <xdr:spPr bwMode="auto">
        <a:xfrm>
          <a:off x="11696700" y="19773900"/>
          <a:ext cx="3895725"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6</xdr:col>
      <xdr:colOff>457200</xdr:colOff>
      <xdr:row>128</xdr:row>
      <xdr:rowOff>0</xdr:rowOff>
    </xdr:from>
    <xdr:to>
      <xdr:col>11</xdr:col>
      <xdr:colOff>133350</xdr:colOff>
      <xdr:row>128</xdr:row>
      <xdr:rowOff>0</xdr:rowOff>
    </xdr:to>
    <xdr:sp macro="" textlink="">
      <xdr:nvSpPr>
        <xdr:cNvPr id="37" name="Text Box 38">
          <a:extLst>
            <a:ext uri="{FF2B5EF4-FFF2-40B4-BE49-F238E27FC236}">
              <a16:creationId xmlns="" xmlns:a16="http://schemas.microsoft.com/office/drawing/2014/main" id="{00000000-0008-0000-0100-000025000000}"/>
            </a:ext>
          </a:extLst>
        </xdr:cNvPr>
        <xdr:cNvSpPr txBox="1">
          <a:spLocks noChangeArrowheads="1"/>
        </xdr:cNvSpPr>
      </xdr:nvSpPr>
      <xdr:spPr bwMode="auto">
        <a:xfrm>
          <a:off x="11696700" y="19773900"/>
          <a:ext cx="3895725"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6</xdr:col>
      <xdr:colOff>457200</xdr:colOff>
      <xdr:row>128</xdr:row>
      <xdr:rowOff>0</xdr:rowOff>
    </xdr:from>
    <xdr:to>
      <xdr:col>11</xdr:col>
      <xdr:colOff>133350</xdr:colOff>
      <xdr:row>128</xdr:row>
      <xdr:rowOff>0</xdr:rowOff>
    </xdr:to>
    <xdr:sp macro="" textlink="">
      <xdr:nvSpPr>
        <xdr:cNvPr id="38" name="Text Box 39">
          <a:extLst>
            <a:ext uri="{FF2B5EF4-FFF2-40B4-BE49-F238E27FC236}">
              <a16:creationId xmlns="" xmlns:a16="http://schemas.microsoft.com/office/drawing/2014/main" id="{00000000-0008-0000-0100-000026000000}"/>
            </a:ext>
          </a:extLst>
        </xdr:cNvPr>
        <xdr:cNvSpPr txBox="1">
          <a:spLocks noChangeArrowheads="1"/>
        </xdr:cNvSpPr>
      </xdr:nvSpPr>
      <xdr:spPr bwMode="auto">
        <a:xfrm>
          <a:off x="11696700" y="19773900"/>
          <a:ext cx="3895725"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7</xdr:col>
      <xdr:colOff>457200</xdr:colOff>
      <xdr:row>67</xdr:row>
      <xdr:rowOff>0</xdr:rowOff>
    </xdr:from>
    <xdr:to>
      <xdr:col>11</xdr:col>
      <xdr:colOff>0</xdr:colOff>
      <xdr:row>67</xdr:row>
      <xdr:rowOff>0</xdr:rowOff>
    </xdr:to>
    <xdr:sp macro="" textlink="">
      <xdr:nvSpPr>
        <xdr:cNvPr id="69" name="Text Box 88">
          <a:extLst>
            <a:ext uri="{FF2B5EF4-FFF2-40B4-BE49-F238E27FC236}">
              <a16:creationId xmlns="" xmlns:a16="http://schemas.microsoft.com/office/drawing/2014/main" id="{00000000-0008-0000-0100-000045000000}"/>
            </a:ext>
          </a:extLst>
        </xdr:cNvPr>
        <xdr:cNvSpPr txBox="1">
          <a:spLocks noChangeArrowheads="1"/>
        </xdr:cNvSpPr>
      </xdr:nvSpPr>
      <xdr:spPr bwMode="auto">
        <a:xfrm>
          <a:off x="12334875" y="11496675"/>
          <a:ext cx="2390775"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7</xdr:col>
      <xdr:colOff>457200</xdr:colOff>
      <xdr:row>67</xdr:row>
      <xdr:rowOff>0</xdr:rowOff>
    </xdr:from>
    <xdr:to>
      <xdr:col>11</xdr:col>
      <xdr:colOff>0</xdr:colOff>
      <xdr:row>67</xdr:row>
      <xdr:rowOff>0</xdr:rowOff>
    </xdr:to>
    <xdr:sp macro="" textlink="">
      <xdr:nvSpPr>
        <xdr:cNvPr id="70" name="Text Box 89">
          <a:extLst>
            <a:ext uri="{FF2B5EF4-FFF2-40B4-BE49-F238E27FC236}">
              <a16:creationId xmlns="" xmlns:a16="http://schemas.microsoft.com/office/drawing/2014/main" id="{00000000-0008-0000-0100-000046000000}"/>
            </a:ext>
          </a:extLst>
        </xdr:cNvPr>
        <xdr:cNvSpPr txBox="1">
          <a:spLocks noChangeArrowheads="1"/>
        </xdr:cNvSpPr>
      </xdr:nvSpPr>
      <xdr:spPr bwMode="auto">
        <a:xfrm>
          <a:off x="12334875" y="11496675"/>
          <a:ext cx="2390775"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7</xdr:col>
      <xdr:colOff>457200</xdr:colOff>
      <xdr:row>67</xdr:row>
      <xdr:rowOff>0</xdr:rowOff>
    </xdr:from>
    <xdr:to>
      <xdr:col>11</xdr:col>
      <xdr:colOff>0</xdr:colOff>
      <xdr:row>67</xdr:row>
      <xdr:rowOff>0</xdr:rowOff>
    </xdr:to>
    <xdr:sp macro="" textlink="">
      <xdr:nvSpPr>
        <xdr:cNvPr id="71" name="Text Box 90">
          <a:extLst>
            <a:ext uri="{FF2B5EF4-FFF2-40B4-BE49-F238E27FC236}">
              <a16:creationId xmlns="" xmlns:a16="http://schemas.microsoft.com/office/drawing/2014/main" id="{00000000-0008-0000-0100-000047000000}"/>
            </a:ext>
          </a:extLst>
        </xdr:cNvPr>
        <xdr:cNvSpPr txBox="1">
          <a:spLocks noChangeArrowheads="1"/>
        </xdr:cNvSpPr>
      </xdr:nvSpPr>
      <xdr:spPr bwMode="auto">
        <a:xfrm>
          <a:off x="12334875" y="11496675"/>
          <a:ext cx="2390775"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1</xdr:col>
      <xdr:colOff>457200</xdr:colOff>
      <xdr:row>73</xdr:row>
      <xdr:rowOff>0</xdr:rowOff>
    </xdr:from>
    <xdr:to>
      <xdr:col>5</xdr:col>
      <xdr:colOff>0</xdr:colOff>
      <xdr:row>73</xdr:row>
      <xdr:rowOff>0</xdr:rowOff>
    </xdr:to>
    <xdr:sp macro="" textlink="">
      <xdr:nvSpPr>
        <xdr:cNvPr id="102" name="Text Box 85">
          <a:extLst>
            <a:ext uri="{FF2B5EF4-FFF2-40B4-BE49-F238E27FC236}">
              <a16:creationId xmlns="" xmlns:a16="http://schemas.microsoft.com/office/drawing/2014/main" id="{00000000-0008-0000-0100-000066000000}"/>
            </a:ext>
          </a:extLst>
        </xdr:cNvPr>
        <xdr:cNvSpPr txBox="1">
          <a:spLocks noChangeArrowheads="1"/>
        </xdr:cNvSpPr>
      </xdr:nvSpPr>
      <xdr:spPr bwMode="auto">
        <a:xfrm>
          <a:off x="14635843" y="14110607"/>
          <a:ext cx="2400300"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1</xdr:col>
      <xdr:colOff>457200</xdr:colOff>
      <xdr:row>73</xdr:row>
      <xdr:rowOff>0</xdr:rowOff>
    </xdr:from>
    <xdr:to>
      <xdr:col>5</xdr:col>
      <xdr:colOff>0</xdr:colOff>
      <xdr:row>73</xdr:row>
      <xdr:rowOff>0</xdr:rowOff>
    </xdr:to>
    <xdr:sp macro="" textlink="">
      <xdr:nvSpPr>
        <xdr:cNvPr id="103" name="Text Box 86">
          <a:extLst>
            <a:ext uri="{FF2B5EF4-FFF2-40B4-BE49-F238E27FC236}">
              <a16:creationId xmlns="" xmlns:a16="http://schemas.microsoft.com/office/drawing/2014/main" id="{00000000-0008-0000-0100-000067000000}"/>
            </a:ext>
          </a:extLst>
        </xdr:cNvPr>
        <xdr:cNvSpPr txBox="1">
          <a:spLocks noChangeArrowheads="1"/>
        </xdr:cNvSpPr>
      </xdr:nvSpPr>
      <xdr:spPr bwMode="auto">
        <a:xfrm>
          <a:off x="14635843" y="14110607"/>
          <a:ext cx="2400300"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1</xdr:col>
      <xdr:colOff>457200</xdr:colOff>
      <xdr:row>73</xdr:row>
      <xdr:rowOff>0</xdr:rowOff>
    </xdr:from>
    <xdr:to>
      <xdr:col>5</xdr:col>
      <xdr:colOff>0</xdr:colOff>
      <xdr:row>73</xdr:row>
      <xdr:rowOff>0</xdr:rowOff>
    </xdr:to>
    <xdr:sp macro="" textlink="">
      <xdr:nvSpPr>
        <xdr:cNvPr id="104" name="Text Box 87">
          <a:extLst>
            <a:ext uri="{FF2B5EF4-FFF2-40B4-BE49-F238E27FC236}">
              <a16:creationId xmlns="" xmlns:a16="http://schemas.microsoft.com/office/drawing/2014/main" id="{00000000-0008-0000-0100-000068000000}"/>
            </a:ext>
          </a:extLst>
        </xdr:cNvPr>
        <xdr:cNvSpPr txBox="1">
          <a:spLocks noChangeArrowheads="1"/>
        </xdr:cNvSpPr>
      </xdr:nvSpPr>
      <xdr:spPr bwMode="auto">
        <a:xfrm>
          <a:off x="14635843" y="14110607"/>
          <a:ext cx="2400300"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1</xdr:col>
      <xdr:colOff>457200</xdr:colOff>
      <xdr:row>73</xdr:row>
      <xdr:rowOff>0</xdr:rowOff>
    </xdr:from>
    <xdr:to>
      <xdr:col>5</xdr:col>
      <xdr:colOff>0</xdr:colOff>
      <xdr:row>73</xdr:row>
      <xdr:rowOff>0</xdr:rowOff>
    </xdr:to>
    <xdr:sp macro="" textlink="">
      <xdr:nvSpPr>
        <xdr:cNvPr id="105" name="Text Box 88">
          <a:extLst>
            <a:ext uri="{FF2B5EF4-FFF2-40B4-BE49-F238E27FC236}">
              <a16:creationId xmlns="" xmlns:a16="http://schemas.microsoft.com/office/drawing/2014/main" id="{00000000-0008-0000-0100-000069000000}"/>
            </a:ext>
          </a:extLst>
        </xdr:cNvPr>
        <xdr:cNvSpPr txBox="1">
          <a:spLocks noChangeArrowheads="1"/>
        </xdr:cNvSpPr>
      </xdr:nvSpPr>
      <xdr:spPr bwMode="auto">
        <a:xfrm>
          <a:off x="14635843" y="14110607"/>
          <a:ext cx="2400300"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1</xdr:col>
      <xdr:colOff>457200</xdr:colOff>
      <xdr:row>73</xdr:row>
      <xdr:rowOff>0</xdr:rowOff>
    </xdr:from>
    <xdr:to>
      <xdr:col>5</xdr:col>
      <xdr:colOff>0</xdr:colOff>
      <xdr:row>73</xdr:row>
      <xdr:rowOff>0</xdr:rowOff>
    </xdr:to>
    <xdr:sp macro="" textlink="">
      <xdr:nvSpPr>
        <xdr:cNvPr id="106" name="Text Box 89">
          <a:extLst>
            <a:ext uri="{FF2B5EF4-FFF2-40B4-BE49-F238E27FC236}">
              <a16:creationId xmlns="" xmlns:a16="http://schemas.microsoft.com/office/drawing/2014/main" id="{00000000-0008-0000-0100-00006A000000}"/>
            </a:ext>
          </a:extLst>
        </xdr:cNvPr>
        <xdr:cNvSpPr txBox="1">
          <a:spLocks noChangeArrowheads="1"/>
        </xdr:cNvSpPr>
      </xdr:nvSpPr>
      <xdr:spPr bwMode="auto">
        <a:xfrm>
          <a:off x="14635843" y="14110607"/>
          <a:ext cx="2400300"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1</xdr:col>
      <xdr:colOff>457200</xdr:colOff>
      <xdr:row>73</xdr:row>
      <xdr:rowOff>0</xdr:rowOff>
    </xdr:from>
    <xdr:to>
      <xdr:col>5</xdr:col>
      <xdr:colOff>0</xdr:colOff>
      <xdr:row>73</xdr:row>
      <xdr:rowOff>0</xdr:rowOff>
    </xdr:to>
    <xdr:sp macro="" textlink="">
      <xdr:nvSpPr>
        <xdr:cNvPr id="107" name="Text Box 90">
          <a:extLst>
            <a:ext uri="{FF2B5EF4-FFF2-40B4-BE49-F238E27FC236}">
              <a16:creationId xmlns="" xmlns:a16="http://schemas.microsoft.com/office/drawing/2014/main" id="{00000000-0008-0000-0100-00006B000000}"/>
            </a:ext>
          </a:extLst>
        </xdr:cNvPr>
        <xdr:cNvSpPr txBox="1">
          <a:spLocks noChangeArrowheads="1"/>
        </xdr:cNvSpPr>
      </xdr:nvSpPr>
      <xdr:spPr bwMode="auto">
        <a:xfrm>
          <a:off x="14635843" y="14110607"/>
          <a:ext cx="2400300"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1</xdr:col>
      <xdr:colOff>457200</xdr:colOff>
      <xdr:row>73</xdr:row>
      <xdr:rowOff>0</xdr:rowOff>
    </xdr:from>
    <xdr:to>
      <xdr:col>5</xdr:col>
      <xdr:colOff>0</xdr:colOff>
      <xdr:row>73</xdr:row>
      <xdr:rowOff>0</xdr:rowOff>
    </xdr:to>
    <xdr:sp macro="" textlink="">
      <xdr:nvSpPr>
        <xdr:cNvPr id="108" name="Text Box 91">
          <a:extLst>
            <a:ext uri="{FF2B5EF4-FFF2-40B4-BE49-F238E27FC236}">
              <a16:creationId xmlns="" xmlns:a16="http://schemas.microsoft.com/office/drawing/2014/main" id="{00000000-0008-0000-0100-00006C000000}"/>
            </a:ext>
          </a:extLst>
        </xdr:cNvPr>
        <xdr:cNvSpPr txBox="1">
          <a:spLocks noChangeArrowheads="1"/>
        </xdr:cNvSpPr>
      </xdr:nvSpPr>
      <xdr:spPr bwMode="auto">
        <a:xfrm>
          <a:off x="14635843" y="14110607"/>
          <a:ext cx="2400300"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1</xdr:col>
      <xdr:colOff>457200</xdr:colOff>
      <xdr:row>73</xdr:row>
      <xdr:rowOff>0</xdr:rowOff>
    </xdr:from>
    <xdr:to>
      <xdr:col>5</xdr:col>
      <xdr:colOff>0</xdr:colOff>
      <xdr:row>73</xdr:row>
      <xdr:rowOff>0</xdr:rowOff>
    </xdr:to>
    <xdr:sp macro="" textlink="">
      <xdr:nvSpPr>
        <xdr:cNvPr id="109" name="Text Box 92">
          <a:extLst>
            <a:ext uri="{FF2B5EF4-FFF2-40B4-BE49-F238E27FC236}">
              <a16:creationId xmlns="" xmlns:a16="http://schemas.microsoft.com/office/drawing/2014/main" id="{00000000-0008-0000-0100-00006D000000}"/>
            </a:ext>
          </a:extLst>
        </xdr:cNvPr>
        <xdr:cNvSpPr txBox="1">
          <a:spLocks noChangeArrowheads="1"/>
        </xdr:cNvSpPr>
      </xdr:nvSpPr>
      <xdr:spPr bwMode="auto">
        <a:xfrm>
          <a:off x="14635843" y="14110607"/>
          <a:ext cx="2400300"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twoCellAnchor>
    <xdr:from>
      <xdr:col>1</xdr:col>
      <xdr:colOff>457200</xdr:colOff>
      <xdr:row>73</xdr:row>
      <xdr:rowOff>0</xdr:rowOff>
    </xdr:from>
    <xdr:to>
      <xdr:col>5</xdr:col>
      <xdr:colOff>0</xdr:colOff>
      <xdr:row>73</xdr:row>
      <xdr:rowOff>0</xdr:rowOff>
    </xdr:to>
    <xdr:sp macro="" textlink="">
      <xdr:nvSpPr>
        <xdr:cNvPr id="110" name="Text Box 93">
          <a:extLst>
            <a:ext uri="{FF2B5EF4-FFF2-40B4-BE49-F238E27FC236}">
              <a16:creationId xmlns="" xmlns:a16="http://schemas.microsoft.com/office/drawing/2014/main" id="{00000000-0008-0000-0100-00006E000000}"/>
            </a:ext>
          </a:extLst>
        </xdr:cNvPr>
        <xdr:cNvSpPr txBox="1">
          <a:spLocks noChangeArrowheads="1"/>
        </xdr:cNvSpPr>
      </xdr:nvSpPr>
      <xdr:spPr bwMode="auto">
        <a:xfrm>
          <a:off x="14635843" y="14110607"/>
          <a:ext cx="2400300" cy="0"/>
        </a:xfrm>
        <a:prstGeom prst="rect">
          <a:avLst/>
        </a:prstGeom>
        <a:solidFill>
          <a:srgbClr val="FFFFFF"/>
        </a:solidFill>
        <a:ln w="9525">
          <a:noFill/>
          <a:miter lim="800000"/>
          <a:headEnd/>
          <a:tailEnd/>
        </a:ln>
      </xdr:spPr>
      <xdr:txBody>
        <a:bodyPr vertOverflow="clip" wrap="square" lIns="91440" tIns="45720" rIns="91440" bIns="45720" anchor="t" upright="1"/>
        <a:lstStyle/>
        <a:p>
          <a:pPr algn="l" rtl="0">
            <a:defRPr sz="1000"/>
          </a:pPr>
          <a:r>
            <a:rPr lang="es-MX" sz="1000" b="0" i="0" strike="noStrike">
              <a:solidFill>
                <a:srgbClr val="000000"/>
              </a:solidFill>
              <a:latin typeface="Arial"/>
              <a:cs typeface="Arial"/>
            </a:rPr>
            <a:t>¥ </a:t>
          </a:r>
          <a:r>
            <a:rPr lang="es-MX" sz="900" b="0" i="0" strike="noStrike">
              <a:solidFill>
                <a:srgbClr val="000000"/>
              </a:solidFill>
              <a:latin typeface="Arial"/>
              <a:cs typeface="Arial"/>
            </a:rPr>
            <a:t>Información  exclusivamente del primer ciclo del 2003.</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359"/>
  <sheetViews>
    <sheetView tabSelected="1" zoomScale="170" zoomScaleNormal="85" zoomScaleSheetLayoutView="145" zoomScalePageLayoutView="85" workbookViewId="0">
      <selection activeCell="AD31" sqref="AD31"/>
    </sheetView>
  </sheetViews>
  <sheetFormatPr defaultColWidth="11" defaultRowHeight="16.5" x14ac:dyDescent="0.3"/>
  <cols>
    <col min="1" max="1" width="57.375" style="143" customWidth="1"/>
    <col min="2" max="2" width="8.5" style="142" customWidth="1"/>
    <col min="3" max="3" width="7.5" style="142" customWidth="1"/>
    <col min="4" max="4" width="8.625" style="142" customWidth="1"/>
    <col min="5" max="5" width="7.875" style="142" customWidth="1"/>
    <col min="6" max="6" width="8.5" style="142" customWidth="1"/>
    <col min="7" max="7" width="6.125" style="142" bestFit="1" customWidth="1"/>
    <col min="8" max="8" width="8.625" style="142" customWidth="1"/>
    <col min="9" max="9" width="10" style="142" bestFit="1" customWidth="1"/>
    <col min="10" max="10" width="5.625" style="142" customWidth="1"/>
    <col min="11" max="11" width="7.375" style="142" bestFit="1" customWidth="1"/>
    <col min="12" max="12" width="7.875" style="142" customWidth="1"/>
    <col min="13" max="13" width="7.375" style="142" bestFit="1" customWidth="1"/>
    <col min="14" max="14" width="6.5" style="142" customWidth="1"/>
    <col min="15" max="15" width="7.125" style="142" bestFit="1" customWidth="1"/>
    <col min="16" max="16" width="8" style="142" bestFit="1" customWidth="1"/>
    <col min="17" max="17" width="6" style="142" bestFit="1" customWidth="1"/>
    <col min="18" max="18" width="5.125" style="142" bestFit="1" customWidth="1"/>
    <col min="19" max="19" width="7.875" style="142" bestFit="1" customWidth="1"/>
    <col min="20" max="20" width="9.625" style="142" customWidth="1"/>
    <col min="21" max="21" width="7.375" style="142" bestFit="1" customWidth="1"/>
    <col min="22" max="22" width="6.875" style="142" bestFit="1" customWidth="1"/>
    <col min="23" max="23" width="6.375" style="142" customWidth="1"/>
    <col min="24" max="24" width="7.5" style="142" customWidth="1"/>
    <col min="25" max="25" width="8.625" style="142" bestFit="1" customWidth="1"/>
    <col min="26" max="16384" width="11" style="142"/>
  </cols>
  <sheetData>
    <row r="1" spans="1:31" x14ac:dyDescent="0.3">
      <c r="A1" s="376"/>
    </row>
    <row r="2" spans="1:31" x14ac:dyDescent="0.3">
      <c r="B2" s="532" t="s">
        <v>307</v>
      </c>
      <c r="C2" s="532"/>
      <c r="D2" s="532"/>
      <c r="E2" s="532"/>
      <c r="F2" s="532"/>
      <c r="G2" s="532"/>
      <c r="H2" s="532"/>
      <c r="I2" s="532"/>
      <c r="J2" s="532"/>
      <c r="K2" s="532"/>
      <c r="L2" s="532"/>
      <c r="M2" s="532"/>
      <c r="N2" s="532"/>
      <c r="O2" s="532"/>
      <c r="P2" s="532"/>
      <c r="Q2" s="532"/>
      <c r="R2" s="532"/>
      <c r="S2" s="532"/>
    </row>
    <row r="3" spans="1:31" x14ac:dyDescent="0.3">
      <c r="B3" s="144"/>
      <c r="C3" s="144"/>
      <c r="D3" s="144"/>
      <c r="E3" s="144"/>
      <c r="F3" s="144"/>
      <c r="G3" s="144"/>
      <c r="H3" s="144"/>
      <c r="I3" s="144"/>
      <c r="J3" s="144"/>
      <c r="K3" s="144"/>
      <c r="L3" s="144"/>
      <c r="M3" s="144"/>
      <c r="N3" s="144"/>
      <c r="O3" s="144"/>
      <c r="P3" s="144"/>
    </row>
    <row r="4" spans="1:31" x14ac:dyDescent="0.3">
      <c r="D4" s="628" t="s">
        <v>0</v>
      </c>
      <c r="E4" s="628"/>
      <c r="F4" s="628"/>
      <c r="G4" s="628"/>
      <c r="H4" s="628"/>
      <c r="I4" s="629"/>
      <c r="J4" s="629"/>
      <c r="K4" s="629"/>
      <c r="L4" s="629"/>
      <c r="M4" s="629"/>
      <c r="N4" s="629"/>
      <c r="O4" s="629"/>
      <c r="P4" s="629"/>
      <c r="Q4" s="629"/>
      <c r="R4" s="629"/>
      <c r="S4" s="629"/>
    </row>
    <row r="6" spans="1:31" x14ac:dyDescent="0.3">
      <c r="A6" s="541" t="s">
        <v>1</v>
      </c>
      <c r="B6" s="541"/>
      <c r="C6" s="541"/>
      <c r="D6" s="541"/>
      <c r="E6" s="541"/>
      <c r="F6" s="541"/>
      <c r="G6" s="541"/>
      <c r="H6" s="541"/>
      <c r="I6" s="541"/>
      <c r="J6" s="541"/>
      <c r="K6" s="541"/>
      <c r="L6" s="541"/>
      <c r="M6" s="541"/>
      <c r="N6" s="541"/>
      <c r="O6" s="541"/>
      <c r="P6" s="541"/>
      <c r="Q6" s="541"/>
      <c r="R6" s="541"/>
      <c r="S6" s="541"/>
      <c r="T6" s="541"/>
      <c r="U6" s="541"/>
      <c r="V6" s="541"/>
      <c r="W6" s="541"/>
      <c r="X6" s="541"/>
      <c r="Y6" s="541"/>
      <c r="Z6" s="541"/>
      <c r="AA6" s="541"/>
      <c r="AB6" s="541"/>
    </row>
    <row r="7" spans="1:31" x14ac:dyDescent="0.3">
      <c r="A7" s="541" t="s">
        <v>2</v>
      </c>
      <c r="B7" s="530" t="s">
        <v>278</v>
      </c>
      <c r="C7" s="530"/>
      <c r="D7" s="530"/>
      <c r="E7" s="530"/>
      <c r="F7" s="530"/>
      <c r="G7" s="530"/>
      <c r="H7" s="530"/>
      <c r="I7" s="530"/>
      <c r="J7" s="540" t="s">
        <v>4</v>
      </c>
      <c r="K7" s="540"/>
      <c r="L7" s="540"/>
      <c r="M7" s="540"/>
      <c r="N7" s="540"/>
      <c r="O7" s="540"/>
      <c r="P7" s="540"/>
      <c r="Q7" s="540"/>
      <c r="R7" s="540"/>
      <c r="S7" s="540"/>
      <c r="T7" s="540" t="s">
        <v>5</v>
      </c>
      <c r="U7" s="540"/>
      <c r="V7" s="540"/>
      <c r="W7" s="540"/>
      <c r="X7" s="540"/>
      <c r="Y7" s="540"/>
      <c r="Z7" s="540"/>
      <c r="AA7" s="540"/>
      <c r="AB7" s="540"/>
    </row>
    <row r="8" spans="1:31" x14ac:dyDescent="0.3">
      <c r="A8" s="541"/>
      <c r="B8" s="540">
        <v>2013</v>
      </c>
      <c r="C8" s="540">
        <v>2014</v>
      </c>
      <c r="D8" s="540">
        <v>2015</v>
      </c>
      <c r="E8" s="540">
        <v>2016</v>
      </c>
      <c r="F8" s="540">
        <v>2017</v>
      </c>
      <c r="G8" s="540"/>
      <c r="H8" s="540">
        <v>2018</v>
      </c>
      <c r="I8" s="540">
        <v>2019</v>
      </c>
      <c r="J8" s="540">
        <v>2020</v>
      </c>
      <c r="K8" s="540">
        <v>2013</v>
      </c>
      <c r="L8" s="540">
        <v>2014</v>
      </c>
      <c r="M8" s="540">
        <v>2015</v>
      </c>
      <c r="N8" s="540">
        <v>2016</v>
      </c>
      <c r="O8" s="540">
        <v>2017</v>
      </c>
      <c r="P8" s="540"/>
      <c r="Q8" s="540">
        <v>2018</v>
      </c>
      <c r="R8" s="540">
        <v>2019</v>
      </c>
      <c r="S8" s="540">
        <v>2020</v>
      </c>
      <c r="T8" s="540">
        <v>2013</v>
      </c>
      <c r="U8" s="540">
        <v>2014</v>
      </c>
      <c r="V8" s="540">
        <v>2015</v>
      </c>
      <c r="W8" s="540">
        <v>2016</v>
      </c>
      <c r="X8" s="540">
        <v>2017</v>
      </c>
      <c r="Y8" s="540"/>
      <c r="Z8" s="540">
        <v>2018</v>
      </c>
      <c r="AA8" s="540">
        <v>2019</v>
      </c>
      <c r="AB8" s="540">
        <v>2020</v>
      </c>
    </row>
    <row r="9" spans="1:31" x14ac:dyDescent="0.3">
      <c r="A9" s="8" t="s">
        <v>6</v>
      </c>
      <c r="B9" s="540"/>
      <c r="C9" s="540"/>
      <c r="D9" s="540"/>
      <c r="E9" s="540"/>
      <c r="F9" s="518" t="s">
        <v>309</v>
      </c>
      <c r="G9" s="518" t="s">
        <v>308</v>
      </c>
      <c r="H9" s="540"/>
      <c r="I9" s="540"/>
      <c r="J9" s="540"/>
      <c r="K9" s="540"/>
      <c r="L9" s="540"/>
      <c r="M9" s="540"/>
      <c r="N9" s="540"/>
      <c r="O9" s="518" t="s">
        <v>309</v>
      </c>
      <c r="P9" s="518" t="s">
        <v>308</v>
      </c>
      <c r="Q9" s="540"/>
      <c r="R9" s="540"/>
      <c r="S9" s="540"/>
      <c r="T9" s="540"/>
      <c r="U9" s="540"/>
      <c r="V9" s="540"/>
      <c r="W9" s="540"/>
      <c r="X9" s="518" t="s">
        <v>309</v>
      </c>
      <c r="Y9" s="518" t="s">
        <v>308</v>
      </c>
      <c r="Z9" s="540"/>
      <c r="AA9" s="540"/>
      <c r="AB9" s="540"/>
    </row>
    <row r="10" spans="1:31" x14ac:dyDescent="0.3">
      <c r="A10" s="1" t="s">
        <v>7</v>
      </c>
      <c r="B10" s="2"/>
      <c r="C10" s="2"/>
      <c r="D10" s="2"/>
      <c r="E10" s="2"/>
      <c r="F10" s="2"/>
      <c r="G10" s="2"/>
      <c r="H10" s="2"/>
      <c r="I10" s="2"/>
      <c r="J10" s="2"/>
      <c r="K10" s="2"/>
      <c r="L10" s="2"/>
      <c r="M10" s="2"/>
      <c r="N10" s="2"/>
      <c r="O10" s="2"/>
      <c r="P10" s="2"/>
      <c r="Q10" s="2"/>
      <c r="R10" s="2"/>
      <c r="S10" s="2"/>
      <c r="T10" s="2"/>
      <c r="U10" s="2"/>
      <c r="V10" s="2"/>
      <c r="W10" s="2"/>
      <c r="X10" s="2"/>
      <c r="Y10" s="2"/>
      <c r="Z10" s="2"/>
      <c r="AA10" s="2"/>
      <c r="AB10" s="128"/>
    </row>
    <row r="11" spans="1:31" x14ac:dyDescent="0.3">
      <c r="A11" s="3" t="s">
        <v>8</v>
      </c>
      <c r="B11" s="406"/>
      <c r="C11" s="406"/>
      <c r="D11" s="406"/>
      <c r="E11" s="406"/>
      <c r="F11" s="406"/>
      <c r="G11" s="406"/>
      <c r="H11" s="406"/>
      <c r="I11" s="406"/>
      <c r="J11" s="406"/>
      <c r="K11" s="406"/>
      <c r="L11" s="406"/>
      <c r="M11" s="406"/>
      <c r="N11" s="406"/>
      <c r="O11" s="406"/>
      <c r="P11" s="406"/>
      <c r="Q11" s="406"/>
      <c r="R11" s="406"/>
      <c r="S11" s="406"/>
      <c r="T11" s="406"/>
      <c r="U11" s="406"/>
      <c r="V11" s="406"/>
      <c r="W11" s="406"/>
      <c r="X11" s="406"/>
      <c r="Y11" s="406"/>
      <c r="Z11" s="406"/>
      <c r="AA11" s="406"/>
      <c r="AB11" s="407"/>
    </row>
    <row r="12" spans="1:31" x14ac:dyDescent="0.3">
      <c r="A12" s="4"/>
      <c r="B12" s="5"/>
      <c r="C12" s="5"/>
      <c r="D12" s="5"/>
      <c r="E12" s="5"/>
      <c r="F12" s="5"/>
      <c r="G12" s="5"/>
      <c r="H12" s="5"/>
      <c r="I12" s="5"/>
      <c r="J12" s="5"/>
      <c r="K12" s="5"/>
      <c r="L12" s="5"/>
      <c r="M12" s="5"/>
      <c r="N12" s="5"/>
      <c r="O12" s="6"/>
      <c r="P12" s="6"/>
      <c r="Q12" s="5"/>
      <c r="R12" s="5"/>
      <c r="S12" s="5"/>
      <c r="T12" s="5"/>
      <c r="U12" s="5"/>
      <c r="V12" s="6"/>
      <c r="W12" s="6"/>
      <c r="X12" s="6"/>
      <c r="Y12" s="6"/>
      <c r="Z12" s="7"/>
      <c r="AA12" s="7"/>
      <c r="AB12" s="7"/>
      <c r="AC12" s="7"/>
      <c r="AD12" s="7"/>
      <c r="AE12" s="7"/>
    </row>
    <row r="13" spans="1:31" x14ac:dyDescent="0.3">
      <c r="A13" s="540" t="s">
        <v>2</v>
      </c>
      <c r="B13" s="542" t="s">
        <v>215</v>
      </c>
      <c r="C13" s="543"/>
      <c r="D13" s="543"/>
      <c r="E13" s="543"/>
      <c r="F13" s="543"/>
      <c r="G13" s="543"/>
      <c r="H13" s="543"/>
      <c r="I13" s="543"/>
      <c r="J13" s="544"/>
      <c r="K13" s="542" t="s">
        <v>10</v>
      </c>
      <c r="L13" s="543"/>
      <c r="M13" s="543"/>
      <c r="N13" s="543"/>
      <c r="O13" s="543"/>
      <c r="P13" s="543"/>
      <c r="Q13" s="543"/>
      <c r="R13" s="543"/>
      <c r="S13" s="544"/>
      <c r="T13" s="542" t="s">
        <v>11</v>
      </c>
      <c r="U13" s="543"/>
      <c r="V13" s="543"/>
      <c r="W13" s="543"/>
      <c r="X13" s="543"/>
      <c r="Y13" s="543"/>
      <c r="Z13" s="543"/>
      <c r="AA13" s="543"/>
      <c r="AB13" s="544"/>
    </row>
    <row r="14" spans="1:31" x14ac:dyDescent="0.3">
      <c r="A14" s="540"/>
      <c r="B14" s="540">
        <v>2013</v>
      </c>
      <c r="C14" s="540">
        <v>2014</v>
      </c>
      <c r="D14" s="540">
        <v>2015</v>
      </c>
      <c r="E14" s="537">
        <v>2016</v>
      </c>
      <c r="F14" s="540">
        <v>2017</v>
      </c>
      <c r="G14" s="540"/>
      <c r="H14" s="540">
        <v>2018</v>
      </c>
      <c r="I14" s="540">
        <v>2019</v>
      </c>
      <c r="J14" s="540">
        <v>2020</v>
      </c>
      <c r="K14" s="540">
        <v>2013</v>
      </c>
      <c r="L14" s="540">
        <v>2014</v>
      </c>
      <c r="M14" s="537">
        <v>2015</v>
      </c>
      <c r="N14" s="540">
        <v>2016</v>
      </c>
      <c r="O14" s="540">
        <v>2017</v>
      </c>
      <c r="P14" s="540"/>
      <c r="Q14" s="540">
        <v>2018</v>
      </c>
      <c r="R14" s="540">
        <v>2019</v>
      </c>
      <c r="S14" s="540">
        <v>2020</v>
      </c>
      <c r="T14" s="540">
        <v>2013</v>
      </c>
      <c r="U14" s="540">
        <v>2014</v>
      </c>
      <c r="V14" s="537">
        <v>2015</v>
      </c>
      <c r="W14" s="540">
        <v>2016</v>
      </c>
      <c r="X14" s="540">
        <v>2017</v>
      </c>
      <c r="Y14" s="540"/>
      <c r="Z14" s="540">
        <v>2018</v>
      </c>
      <c r="AA14" s="540">
        <v>2019</v>
      </c>
      <c r="AB14" s="540">
        <v>2020</v>
      </c>
    </row>
    <row r="15" spans="1:31" x14ac:dyDescent="0.3">
      <c r="A15" s="8" t="s">
        <v>6</v>
      </c>
      <c r="B15" s="540"/>
      <c r="C15" s="540"/>
      <c r="D15" s="540"/>
      <c r="E15" s="538"/>
      <c r="F15" s="518" t="s">
        <v>309</v>
      </c>
      <c r="G15" s="518" t="s">
        <v>308</v>
      </c>
      <c r="H15" s="540"/>
      <c r="I15" s="540"/>
      <c r="J15" s="540"/>
      <c r="K15" s="540"/>
      <c r="L15" s="540"/>
      <c r="M15" s="538"/>
      <c r="N15" s="540"/>
      <c r="O15" s="518" t="s">
        <v>309</v>
      </c>
      <c r="P15" s="518" t="s">
        <v>308</v>
      </c>
      <c r="Q15" s="540"/>
      <c r="R15" s="540"/>
      <c r="S15" s="540"/>
      <c r="T15" s="540"/>
      <c r="U15" s="540"/>
      <c r="V15" s="538"/>
      <c r="W15" s="540"/>
      <c r="X15" s="518" t="s">
        <v>309</v>
      </c>
      <c r="Y15" s="518" t="s">
        <v>308</v>
      </c>
      <c r="Z15" s="540"/>
      <c r="AA15" s="540"/>
      <c r="AB15" s="540"/>
    </row>
    <row r="16" spans="1:31" x14ac:dyDescent="0.3">
      <c r="A16" s="1" t="s">
        <v>7</v>
      </c>
      <c r="B16" s="2"/>
      <c r="C16" s="2"/>
      <c r="D16" s="2"/>
      <c r="E16" s="2"/>
      <c r="F16" s="2"/>
      <c r="G16" s="2"/>
      <c r="H16" s="2"/>
      <c r="I16" s="2"/>
      <c r="J16" s="2"/>
      <c r="K16" s="2"/>
      <c r="L16" s="2"/>
      <c r="M16" s="2"/>
      <c r="N16" s="2"/>
      <c r="O16" s="2"/>
      <c r="P16" s="2"/>
      <c r="Q16" s="2"/>
      <c r="R16" s="2"/>
      <c r="S16" s="2"/>
      <c r="T16" s="9">
        <f t="shared" ref="T16:Y17" si="0">+B10+K10+T10+B16+K16</f>
        <v>0</v>
      </c>
      <c r="U16" s="9">
        <f t="shared" si="0"/>
        <v>0</v>
      </c>
      <c r="V16" s="9">
        <f t="shared" si="0"/>
        <v>0</v>
      </c>
      <c r="W16" s="9">
        <f t="shared" si="0"/>
        <v>0</v>
      </c>
      <c r="X16" s="9">
        <f t="shared" si="0"/>
        <v>0</v>
      </c>
      <c r="Y16" s="9">
        <f t="shared" si="0"/>
        <v>0</v>
      </c>
      <c r="Z16" s="9">
        <f t="shared" ref="Z16:AB17" si="1">H10+Q10+Z10+H16+Q16</f>
        <v>0</v>
      </c>
      <c r="AA16" s="9">
        <f t="shared" si="1"/>
        <v>0</v>
      </c>
      <c r="AB16" s="14">
        <f t="shared" si="1"/>
        <v>0</v>
      </c>
    </row>
    <row r="17" spans="1:31" x14ac:dyDescent="0.3">
      <c r="A17" s="3" t="s">
        <v>8</v>
      </c>
      <c r="B17" s="406"/>
      <c r="C17" s="406"/>
      <c r="D17" s="406"/>
      <c r="E17" s="406"/>
      <c r="F17" s="406"/>
      <c r="G17" s="406"/>
      <c r="H17" s="406"/>
      <c r="I17" s="406"/>
      <c r="J17" s="406"/>
      <c r="K17" s="406"/>
      <c r="L17" s="406"/>
      <c r="M17" s="406"/>
      <c r="N17" s="406"/>
      <c r="O17" s="406"/>
      <c r="P17" s="406"/>
      <c r="Q17" s="406"/>
      <c r="R17" s="406"/>
      <c r="S17" s="406"/>
      <c r="T17" s="10">
        <f t="shared" si="0"/>
        <v>0</v>
      </c>
      <c r="U17" s="10">
        <f t="shared" si="0"/>
        <v>0</v>
      </c>
      <c r="V17" s="10">
        <f t="shared" si="0"/>
        <v>0</v>
      </c>
      <c r="W17" s="10">
        <f t="shared" si="0"/>
        <v>0</v>
      </c>
      <c r="X17" s="10">
        <f t="shared" si="0"/>
        <v>0</v>
      </c>
      <c r="Y17" s="10">
        <f t="shared" si="0"/>
        <v>0</v>
      </c>
      <c r="Z17" s="10">
        <f t="shared" si="1"/>
        <v>0</v>
      </c>
      <c r="AA17" s="10">
        <f t="shared" si="1"/>
        <v>0</v>
      </c>
      <c r="AB17" s="130">
        <f t="shared" si="1"/>
        <v>0</v>
      </c>
    </row>
    <row r="18" spans="1:31" x14ac:dyDescent="0.3">
      <c r="A18" s="4"/>
      <c r="B18" s="5"/>
      <c r="C18" s="5"/>
      <c r="D18" s="5"/>
      <c r="E18" s="5"/>
      <c r="F18" s="5"/>
      <c r="G18" s="5"/>
      <c r="H18" s="5"/>
      <c r="I18" s="5"/>
      <c r="J18" s="5"/>
      <c r="K18" s="5"/>
      <c r="L18" s="5"/>
      <c r="M18" s="5"/>
      <c r="N18" s="5"/>
      <c r="O18" s="5"/>
      <c r="P18" s="5"/>
      <c r="Q18" s="5"/>
      <c r="R18" s="5"/>
      <c r="S18" s="5"/>
      <c r="T18" s="5"/>
      <c r="U18" s="11"/>
      <c r="V18" s="12"/>
      <c r="W18" s="11"/>
      <c r="X18" s="11"/>
      <c r="Y18" s="11"/>
      <c r="Z18" s="11"/>
      <c r="AA18" s="11"/>
      <c r="AB18" s="11"/>
      <c r="AC18" s="11"/>
      <c r="AD18" s="11"/>
      <c r="AE18" s="11"/>
    </row>
    <row r="19" spans="1:31" x14ac:dyDescent="0.3">
      <c r="A19" s="521" t="s">
        <v>12</v>
      </c>
      <c r="B19" s="522"/>
      <c r="C19" s="522"/>
      <c r="D19" s="522"/>
      <c r="E19" s="522"/>
      <c r="F19" s="522"/>
      <c r="G19" s="522"/>
      <c r="H19" s="522"/>
      <c r="I19" s="522"/>
      <c r="J19" s="522"/>
      <c r="K19" s="522"/>
      <c r="L19" s="522"/>
      <c r="M19" s="522"/>
      <c r="N19" s="522"/>
      <c r="O19" s="522"/>
      <c r="P19" s="522"/>
      <c r="Q19" s="522"/>
      <c r="R19" s="522"/>
      <c r="S19" s="522"/>
      <c r="T19" s="522"/>
      <c r="U19" s="522"/>
      <c r="V19" s="522"/>
      <c r="W19" s="522"/>
      <c r="X19" s="522"/>
      <c r="Y19" s="522"/>
      <c r="Z19" s="522"/>
      <c r="AA19" s="522"/>
      <c r="AB19" s="523"/>
    </row>
    <row r="20" spans="1:31" x14ac:dyDescent="0.3">
      <c r="A20" s="531" t="s">
        <v>2</v>
      </c>
      <c r="B20" s="524" t="s">
        <v>3</v>
      </c>
      <c r="C20" s="525"/>
      <c r="D20" s="525"/>
      <c r="E20" s="525"/>
      <c r="F20" s="525"/>
      <c r="G20" s="525"/>
      <c r="H20" s="525"/>
      <c r="I20" s="525"/>
      <c r="J20" s="526"/>
      <c r="K20" s="524" t="s">
        <v>4</v>
      </c>
      <c r="L20" s="525"/>
      <c r="M20" s="525"/>
      <c r="N20" s="525"/>
      <c r="O20" s="525"/>
      <c r="P20" s="525"/>
      <c r="Q20" s="525"/>
      <c r="R20" s="525"/>
      <c r="S20" s="526"/>
      <c r="T20" s="418" t="s">
        <v>5</v>
      </c>
      <c r="U20" s="419"/>
      <c r="V20" s="419"/>
      <c r="W20" s="419"/>
      <c r="X20" s="419"/>
      <c r="Y20" s="419"/>
      <c r="Z20" s="419"/>
      <c r="AA20" s="419"/>
      <c r="AB20" s="420"/>
    </row>
    <row r="21" spans="1:31" x14ac:dyDescent="0.3">
      <c r="A21" s="531"/>
      <c r="B21" s="531">
        <v>2013</v>
      </c>
      <c r="C21" s="531">
        <v>2014</v>
      </c>
      <c r="D21" s="531">
        <v>2015</v>
      </c>
      <c r="E21" s="531">
        <v>2016</v>
      </c>
      <c r="F21" s="531">
        <v>2017</v>
      </c>
      <c r="G21" s="531"/>
      <c r="H21" s="531">
        <v>2018</v>
      </c>
      <c r="I21" s="531">
        <v>2019</v>
      </c>
      <c r="J21" s="531">
        <v>2020</v>
      </c>
      <c r="K21" s="531">
        <v>2013</v>
      </c>
      <c r="L21" s="531">
        <v>2014</v>
      </c>
      <c r="M21" s="531">
        <v>2015</v>
      </c>
      <c r="N21" s="531">
        <v>2016</v>
      </c>
      <c r="O21" s="531">
        <v>2017</v>
      </c>
      <c r="P21" s="531"/>
      <c r="Q21" s="531">
        <v>2018</v>
      </c>
      <c r="R21" s="531">
        <v>2019</v>
      </c>
      <c r="S21" s="531">
        <v>2020</v>
      </c>
      <c r="T21" s="531">
        <v>2013</v>
      </c>
      <c r="U21" s="531">
        <v>2014</v>
      </c>
      <c r="V21" s="531">
        <v>2015</v>
      </c>
      <c r="W21" s="531">
        <v>2016</v>
      </c>
      <c r="X21" s="531">
        <v>2017</v>
      </c>
      <c r="Y21" s="531"/>
      <c r="Z21" s="531">
        <v>2018</v>
      </c>
      <c r="AA21" s="531">
        <v>2019</v>
      </c>
      <c r="AB21" s="531">
        <v>2020</v>
      </c>
    </row>
    <row r="22" spans="1:31" x14ac:dyDescent="0.3">
      <c r="A22" s="13" t="s">
        <v>6</v>
      </c>
      <c r="B22" s="531"/>
      <c r="C22" s="531"/>
      <c r="D22" s="531"/>
      <c r="E22" s="531"/>
      <c r="F22" s="519" t="s">
        <v>309</v>
      </c>
      <c r="G22" s="519" t="s">
        <v>308</v>
      </c>
      <c r="H22" s="531"/>
      <c r="I22" s="531"/>
      <c r="J22" s="531"/>
      <c r="K22" s="531"/>
      <c r="L22" s="531"/>
      <c r="M22" s="531"/>
      <c r="N22" s="531"/>
      <c r="O22" s="519" t="s">
        <v>309</v>
      </c>
      <c r="P22" s="519" t="s">
        <v>308</v>
      </c>
      <c r="Q22" s="531"/>
      <c r="R22" s="531"/>
      <c r="S22" s="531"/>
      <c r="T22" s="531"/>
      <c r="U22" s="531"/>
      <c r="V22" s="531"/>
      <c r="W22" s="531"/>
      <c r="X22" s="519" t="s">
        <v>309</v>
      </c>
      <c r="Y22" s="519" t="s">
        <v>308</v>
      </c>
      <c r="Z22" s="531"/>
      <c r="AA22" s="531"/>
      <c r="AB22" s="531"/>
    </row>
    <row r="23" spans="1:31" x14ac:dyDescent="0.3">
      <c r="A23" s="1" t="s">
        <v>7</v>
      </c>
      <c r="B23" s="2"/>
      <c r="C23" s="2"/>
      <c r="D23" s="2"/>
      <c r="E23" s="2"/>
      <c r="F23" s="2"/>
      <c r="G23" s="2"/>
      <c r="H23" s="2"/>
      <c r="I23" s="2"/>
      <c r="J23" s="2"/>
      <c r="K23" s="2"/>
      <c r="L23" s="2"/>
      <c r="M23" s="2"/>
      <c r="N23" s="2"/>
      <c r="O23" s="2"/>
      <c r="P23" s="2"/>
      <c r="Q23" s="2"/>
      <c r="R23" s="2"/>
      <c r="S23" s="2"/>
      <c r="T23" s="2"/>
      <c r="U23" s="2"/>
      <c r="V23" s="2"/>
      <c r="W23" s="2"/>
      <c r="X23" s="2"/>
      <c r="Y23" s="2"/>
      <c r="Z23" s="2"/>
      <c r="AA23" s="2"/>
      <c r="AB23" s="128"/>
    </row>
    <row r="24" spans="1:31" x14ac:dyDescent="0.3">
      <c r="A24" s="3" t="s">
        <v>8</v>
      </c>
      <c r="B24" s="406"/>
      <c r="C24" s="406"/>
      <c r="D24" s="406"/>
      <c r="E24" s="406"/>
      <c r="F24" s="406"/>
      <c r="G24" s="406"/>
      <c r="H24" s="406"/>
      <c r="I24" s="406"/>
      <c r="J24" s="406"/>
      <c r="K24" s="406"/>
      <c r="L24" s="406"/>
      <c r="M24" s="406"/>
      <c r="N24" s="406"/>
      <c r="O24" s="406"/>
      <c r="P24" s="406"/>
      <c r="Q24" s="406"/>
      <c r="R24" s="406"/>
      <c r="S24" s="406"/>
      <c r="T24" s="406"/>
      <c r="U24" s="406"/>
      <c r="V24" s="406"/>
      <c r="W24" s="406"/>
      <c r="X24" s="406"/>
      <c r="Y24" s="406"/>
      <c r="Z24" s="406"/>
      <c r="AA24" s="406"/>
      <c r="AB24" s="407"/>
    </row>
    <row r="25" spans="1:31" x14ac:dyDescent="0.3">
      <c r="A25" s="4"/>
      <c r="B25" s="5"/>
      <c r="C25" s="5"/>
      <c r="D25" s="5"/>
      <c r="E25" s="5"/>
      <c r="F25" s="5"/>
      <c r="G25" s="5"/>
      <c r="H25" s="5"/>
      <c r="I25" s="5"/>
      <c r="J25" s="5"/>
      <c r="K25" s="5"/>
      <c r="L25" s="5"/>
      <c r="M25" s="6"/>
      <c r="N25" s="6"/>
      <c r="O25" s="6"/>
      <c r="P25" s="6"/>
      <c r="Q25" s="7"/>
      <c r="R25" s="7"/>
      <c r="S25" s="7"/>
      <c r="T25" s="7"/>
      <c r="U25" s="7"/>
      <c r="V25" s="7"/>
    </row>
    <row r="26" spans="1:31" x14ac:dyDescent="0.3">
      <c r="A26" s="531" t="s">
        <v>2</v>
      </c>
      <c r="B26" s="520" t="s">
        <v>9</v>
      </c>
      <c r="C26" s="520"/>
      <c r="D26" s="520"/>
      <c r="E26" s="520"/>
      <c r="F26" s="520"/>
      <c r="G26" s="520"/>
      <c r="H26" s="520"/>
      <c r="I26" s="520"/>
      <c r="J26" s="520"/>
      <c r="K26" s="520" t="s">
        <v>10</v>
      </c>
      <c r="L26" s="520"/>
      <c r="M26" s="520"/>
      <c r="N26" s="520"/>
      <c r="O26" s="520"/>
      <c r="P26" s="520"/>
      <c r="Q26" s="520"/>
      <c r="R26" s="520"/>
      <c r="S26" s="520"/>
      <c r="T26" s="418" t="s">
        <v>11</v>
      </c>
      <c r="U26" s="419"/>
      <c r="V26" s="419"/>
      <c r="W26" s="419"/>
      <c r="X26" s="419"/>
      <c r="Y26" s="419"/>
      <c r="Z26" s="419"/>
      <c r="AA26" s="419"/>
      <c r="AB26" s="420"/>
    </row>
    <row r="27" spans="1:31" x14ac:dyDescent="0.3">
      <c r="A27" s="531"/>
      <c r="B27" s="531">
        <v>2013</v>
      </c>
      <c r="C27" s="531">
        <v>2014</v>
      </c>
      <c r="D27" s="531">
        <v>2015</v>
      </c>
      <c r="E27" s="531">
        <v>2016</v>
      </c>
      <c r="F27" s="531">
        <v>2017</v>
      </c>
      <c r="G27" s="531"/>
      <c r="H27" s="531">
        <v>2018</v>
      </c>
      <c r="I27" s="531">
        <v>2019</v>
      </c>
      <c r="J27" s="531">
        <v>2020</v>
      </c>
      <c r="K27" s="531">
        <v>2013</v>
      </c>
      <c r="L27" s="531">
        <v>2014</v>
      </c>
      <c r="M27" s="531">
        <v>2015</v>
      </c>
      <c r="N27" s="531">
        <v>2016</v>
      </c>
      <c r="O27" s="531">
        <v>2017</v>
      </c>
      <c r="P27" s="531"/>
      <c r="Q27" s="531">
        <v>2018</v>
      </c>
      <c r="R27" s="531">
        <v>2019</v>
      </c>
      <c r="S27" s="531">
        <v>2020</v>
      </c>
      <c r="T27" s="531">
        <v>2013</v>
      </c>
      <c r="U27" s="531">
        <v>2014</v>
      </c>
      <c r="V27" s="531">
        <v>2015</v>
      </c>
      <c r="W27" s="531">
        <v>2016</v>
      </c>
      <c r="X27" s="531">
        <v>2017</v>
      </c>
      <c r="Y27" s="531"/>
      <c r="Z27" s="531">
        <v>2018</v>
      </c>
      <c r="AA27" s="531">
        <v>2019</v>
      </c>
      <c r="AB27" s="531">
        <v>2020</v>
      </c>
    </row>
    <row r="28" spans="1:31" x14ac:dyDescent="0.3">
      <c r="A28" s="13" t="s">
        <v>6</v>
      </c>
      <c r="B28" s="531"/>
      <c r="C28" s="531"/>
      <c r="D28" s="531"/>
      <c r="E28" s="531"/>
      <c r="F28" s="519" t="s">
        <v>309</v>
      </c>
      <c r="G28" s="519" t="s">
        <v>308</v>
      </c>
      <c r="H28" s="531"/>
      <c r="I28" s="531"/>
      <c r="J28" s="531"/>
      <c r="K28" s="531"/>
      <c r="L28" s="531"/>
      <c r="M28" s="531"/>
      <c r="N28" s="531"/>
      <c r="O28" s="519" t="s">
        <v>309</v>
      </c>
      <c r="P28" s="519" t="s">
        <v>308</v>
      </c>
      <c r="Q28" s="531"/>
      <c r="R28" s="531"/>
      <c r="S28" s="531"/>
      <c r="T28" s="531"/>
      <c r="U28" s="531"/>
      <c r="V28" s="531"/>
      <c r="W28" s="531"/>
      <c r="X28" s="519" t="s">
        <v>309</v>
      </c>
      <c r="Y28" s="519" t="s">
        <v>308</v>
      </c>
      <c r="Z28" s="531"/>
      <c r="AA28" s="531"/>
      <c r="AB28" s="531"/>
    </row>
    <row r="29" spans="1:31" x14ac:dyDescent="0.3">
      <c r="A29" s="1" t="s">
        <v>7</v>
      </c>
      <c r="B29" s="2"/>
      <c r="C29" s="2"/>
      <c r="D29" s="2"/>
      <c r="E29" s="2"/>
      <c r="F29" s="2"/>
      <c r="G29" s="2"/>
      <c r="H29" s="2"/>
      <c r="I29" s="2"/>
      <c r="J29" s="2"/>
      <c r="K29" s="2"/>
      <c r="L29" s="2"/>
      <c r="M29" s="2"/>
      <c r="N29" s="2"/>
      <c r="O29" s="2"/>
      <c r="P29" s="2"/>
      <c r="Q29" s="2"/>
      <c r="R29" s="2"/>
      <c r="S29" s="2"/>
      <c r="T29" s="9">
        <f t="shared" ref="T29:Y30" si="2">+B23+K23+T23+B29+K29</f>
        <v>0</v>
      </c>
      <c r="U29" s="9">
        <f t="shared" si="2"/>
        <v>0</v>
      </c>
      <c r="V29" s="9">
        <f t="shared" si="2"/>
        <v>0</v>
      </c>
      <c r="W29" s="9">
        <f t="shared" si="2"/>
        <v>0</v>
      </c>
      <c r="X29" s="9">
        <f t="shared" si="2"/>
        <v>0</v>
      </c>
      <c r="Y29" s="9">
        <f t="shared" si="2"/>
        <v>0</v>
      </c>
      <c r="Z29" s="9">
        <f>H23+Q23+Z23+H29+Q29</f>
        <v>0</v>
      </c>
      <c r="AA29" s="9">
        <f>I23+R23+AA23+I29+R29</f>
        <v>0</v>
      </c>
      <c r="AB29" s="14">
        <f>+J23+AB23+J29+S29</f>
        <v>0</v>
      </c>
    </row>
    <row r="30" spans="1:31" x14ac:dyDescent="0.3">
      <c r="A30" s="3" t="s">
        <v>8</v>
      </c>
      <c r="B30" s="406"/>
      <c r="C30" s="406"/>
      <c r="D30" s="406"/>
      <c r="E30" s="406"/>
      <c r="F30" s="406"/>
      <c r="G30" s="406"/>
      <c r="H30" s="406"/>
      <c r="I30" s="406"/>
      <c r="J30" s="406"/>
      <c r="K30" s="406"/>
      <c r="L30" s="406"/>
      <c r="M30" s="406"/>
      <c r="N30" s="406"/>
      <c r="O30" s="406"/>
      <c r="P30" s="406"/>
      <c r="Q30" s="406"/>
      <c r="R30" s="406"/>
      <c r="S30" s="406"/>
      <c r="T30" s="10">
        <f t="shared" si="2"/>
        <v>0</v>
      </c>
      <c r="U30" s="10">
        <f t="shared" si="2"/>
        <v>0</v>
      </c>
      <c r="V30" s="10">
        <f t="shared" si="2"/>
        <v>0</v>
      </c>
      <c r="W30" s="10">
        <f t="shared" si="2"/>
        <v>0</v>
      </c>
      <c r="X30" s="10">
        <f t="shared" si="2"/>
        <v>0</v>
      </c>
      <c r="Y30" s="10">
        <f t="shared" si="2"/>
        <v>0</v>
      </c>
      <c r="Z30" s="10">
        <f>H24+Q24+Z24+H30+Q30</f>
        <v>0</v>
      </c>
      <c r="AA30" s="10">
        <f>I24+R24+AA24+I30+R30</f>
        <v>0</v>
      </c>
      <c r="AB30" s="130">
        <f>+J24+AB24+J30+S30</f>
        <v>0</v>
      </c>
    </row>
    <row r="31" spans="1:31" x14ac:dyDescent="0.3">
      <c r="A31" s="4"/>
      <c r="B31" s="5"/>
      <c r="C31" s="5"/>
      <c r="D31" s="5"/>
      <c r="E31" s="5"/>
      <c r="F31" s="5"/>
      <c r="G31" s="5"/>
      <c r="H31" s="5"/>
      <c r="I31" s="5"/>
      <c r="J31" s="5"/>
      <c r="K31" s="5"/>
      <c r="L31" s="5"/>
      <c r="M31" s="5"/>
      <c r="N31" s="5"/>
      <c r="O31" s="6"/>
      <c r="P31" s="6"/>
      <c r="Q31" s="5"/>
      <c r="R31" s="5"/>
      <c r="S31" s="5"/>
      <c r="T31" s="5"/>
      <c r="U31" s="5"/>
      <c r="V31" s="6"/>
      <c r="W31" s="6"/>
      <c r="X31" s="6"/>
      <c r="Y31" s="6"/>
      <c r="Z31" s="7"/>
      <c r="AA31" s="7"/>
      <c r="AB31" s="7"/>
      <c r="AC31" s="7"/>
      <c r="AD31" s="7"/>
      <c r="AE31" s="7"/>
    </row>
    <row r="32" spans="1:31" x14ac:dyDescent="0.3">
      <c r="A32" s="527" t="s">
        <v>13</v>
      </c>
      <c r="B32" s="528"/>
      <c r="C32" s="528"/>
      <c r="D32" s="528"/>
      <c r="E32" s="528"/>
      <c r="F32" s="528"/>
      <c r="G32" s="528"/>
      <c r="H32" s="528"/>
      <c r="I32" s="528"/>
      <c r="J32" s="528"/>
      <c r="K32" s="528"/>
      <c r="L32" s="528"/>
      <c r="M32" s="528"/>
      <c r="N32" s="528"/>
      <c r="O32" s="528"/>
      <c r="P32" s="528"/>
      <c r="Q32" s="528"/>
      <c r="R32" s="528"/>
      <c r="S32" s="528"/>
      <c r="T32" s="528"/>
      <c r="U32" s="528"/>
      <c r="V32" s="528"/>
      <c r="W32" s="528"/>
      <c r="X32" s="528"/>
      <c r="Y32" s="528"/>
      <c r="Z32" s="528"/>
      <c r="AA32" s="528"/>
      <c r="AB32" s="529"/>
    </row>
    <row r="33" spans="1:28" x14ac:dyDescent="0.3">
      <c r="A33" s="539" t="s">
        <v>2</v>
      </c>
      <c r="B33" s="527" t="s">
        <v>3</v>
      </c>
      <c r="C33" s="528"/>
      <c r="D33" s="528"/>
      <c r="E33" s="528"/>
      <c r="F33" s="528"/>
      <c r="G33" s="528"/>
      <c r="H33" s="528"/>
      <c r="I33" s="528"/>
      <c r="J33" s="529"/>
      <c r="K33" s="527" t="s">
        <v>4</v>
      </c>
      <c r="L33" s="528"/>
      <c r="M33" s="528"/>
      <c r="N33" s="528"/>
      <c r="O33" s="528"/>
      <c r="P33" s="528"/>
      <c r="Q33" s="528"/>
      <c r="R33" s="528"/>
      <c r="S33" s="529"/>
      <c r="T33" s="527" t="s">
        <v>5</v>
      </c>
      <c r="U33" s="528"/>
      <c r="V33" s="528"/>
      <c r="W33" s="528"/>
      <c r="X33" s="528"/>
      <c r="Y33" s="528"/>
      <c r="Z33" s="528"/>
      <c r="AA33" s="528"/>
      <c r="AB33" s="529"/>
    </row>
    <row r="34" spans="1:28" x14ac:dyDescent="0.3">
      <c r="A34" s="539"/>
      <c r="B34" s="539">
        <v>2013</v>
      </c>
      <c r="C34" s="539">
        <v>2014</v>
      </c>
      <c r="D34" s="539">
        <v>2015</v>
      </c>
      <c r="E34" s="539">
        <v>2016</v>
      </c>
      <c r="F34" s="539">
        <v>2017</v>
      </c>
      <c r="G34" s="517"/>
      <c r="H34" s="539">
        <v>2018</v>
      </c>
      <c r="I34" s="539">
        <v>2019</v>
      </c>
      <c r="J34" s="539">
        <v>2020</v>
      </c>
      <c r="K34" s="539">
        <v>2013</v>
      </c>
      <c r="L34" s="539">
        <v>2014</v>
      </c>
      <c r="M34" s="539">
        <v>2015</v>
      </c>
      <c r="N34" s="539">
        <v>2016</v>
      </c>
      <c r="O34" s="539">
        <v>2017</v>
      </c>
      <c r="P34" s="517"/>
      <c r="Q34" s="539">
        <v>2018</v>
      </c>
      <c r="R34" s="539">
        <v>2019</v>
      </c>
      <c r="S34" s="539">
        <v>2020</v>
      </c>
      <c r="T34" s="539">
        <v>2013</v>
      </c>
      <c r="U34" s="539">
        <v>2014</v>
      </c>
      <c r="V34" s="539">
        <v>2015</v>
      </c>
      <c r="W34" s="539">
        <v>2016</v>
      </c>
      <c r="X34" s="539">
        <v>2017</v>
      </c>
      <c r="Y34" s="517"/>
      <c r="Z34" s="539">
        <v>2018</v>
      </c>
      <c r="AA34" s="539">
        <v>2019</v>
      </c>
      <c r="AB34" s="539">
        <v>2020</v>
      </c>
    </row>
    <row r="35" spans="1:28" x14ac:dyDescent="0.3">
      <c r="A35" s="15" t="s">
        <v>6</v>
      </c>
      <c r="B35" s="539"/>
      <c r="C35" s="539"/>
      <c r="D35" s="539"/>
      <c r="E35" s="539"/>
      <c r="F35" s="539"/>
      <c r="G35" s="517"/>
      <c r="H35" s="539"/>
      <c r="I35" s="539"/>
      <c r="J35" s="539"/>
      <c r="K35" s="539"/>
      <c r="L35" s="539"/>
      <c r="M35" s="539"/>
      <c r="N35" s="539"/>
      <c r="O35" s="539"/>
      <c r="P35" s="517"/>
      <c r="Q35" s="539"/>
      <c r="R35" s="539"/>
      <c r="S35" s="539"/>
      <c r="T35" s="539"/>
      <c r="U35" s="539"/>
      <c r="V35" s="539"/>
      <c r="W35" s="539"/>
      <c r="X35" s="539"/>
      <c r="Y35" s="517"/>
      <c r="Z35" s="539"/>
      <c r="AA35" s="539"/>
      <c r="AB35" s="539"/>
    </row>
    <row r="36" spans="1:28" x14ac:dyDescent="0.3">
      <c r="A36" s="1" t="s">
        <v>7</v>
      </c>
      <c r="B36" s="9">
        <f>SUM(B10,B23)</f>
        <v>0</v>
      </c>
      <c r="C36" s="9">
        <f>SUM(C10,C23)</f>
        <v>0</v>
      </c>
      <c r="D36" s="9">
        <f t="shared" ref="D36:F36" si="3">SUM(D10,D23)</f>
        <v>0</v>
      </c>
      <c r="E36" s="9">
        <f t="shared" si="3"/>
        <v>0</v>
      </c>
      <c r="F36" s="9">
        <f t="shared" si="3"/>
        <v>0</v>
      </c>
      <c r="G36" s="9"/>
      <c r="H36" s="9">
        <f t="shared" ref="H36:O37" si="4">SUM(H10,H23)</f>
        <v>0</v>
      </c>
      <c r="I36" s="9">
        <f t="shared" si="4"/>
        <v>0</v>
      </c>
      <c r="J36" s="9">
        <f t="shared" si="4"/>
        <v>0</v>
      </c>
      <c r="K36" s="9">
        <f t="shared" si="4"/>
        <v>0</v>
      </c>
      <c r="L36" s="9">
        <f t="shared" si="4"/>
        <v>0</v>
      </c>
      <c r="M36" s="9">
        <f t="shared" si="4"/>
        <v>0</v>
      </c>
      <c r="N36" s="9">
        <f t="shared" si="4"/>
        <v>0</v>
      </c>
      <c r="O36" s="9">
        <f t="shared" si="4"/>
        <v>0</v>
      </c>
      <c r="P36" s="9"/>
      <c r="Q36" s="9">
        <f t="shared" ref="Q36:X37" si="5">SUM(Q10,Q23)</f>
        <v>0</v>
      </c>
      <c r="R36" s="9">
        <f t="shared" si="5"/>
        <v>0</v>
      </c>
      <c r="S36" s="9">
        <f t="shared" si="5"/>
        <v>0</v>
      </c>
      <c r="T36" s="9">
        <f t="shared" si="5"/>
        <v>0</v>
      </c>
      <c r="U36" s="9">
        <f t="shared" si="5"/>
        <v>0</v>
      </c>
      <c r="V36" s="9">
        <f t="shared" si="5"/>
        <v>0</v>
      </c>
      <c r="W36" s="9">
        <f t="shared" si="5"/>
        <v>0</v>
      </c>
      <c r="X36" s="9">
        <f t="shared" si="5"/>
        <v>0</v>
      </c>
      <c r="Y36" s="9"/>
      <c r="Z36" s="9">
        <f t="shared" ref="Z36:AB37" si="6">SUM(Z10,Z23)</f>
        <v>0</v>
      </c>
      <c r="AA36" s="9">
        <f t="shared" si="6"/>
        <v>0</v>
      </c>
      <c r="AB36" s="14">
        <f t="shared" si="6"/>
        <v>0</v>
      </c>
    </row>
    <row r="37" spans="1:28" x14ac:dyDescent="0.3">
      <c r="A37" s="3" t="s">
        <v>8</v>
      </c>
      <c r="B37" s="10">
        <f>SUM(B11,B24)</f>
        <v>0</v>
      </c>
      <c r="C37" s="10">
        <f t="shared" ref="C37:F37" si="7">SUM(C11,C24)</f>
        <v>0</v>
      </c>
      <c r="D37" s="10">
        <f t="shared" si="7"/>
        <v>0</v>
      </c>
      <c r="E37" s="10">
        <f t="shared" si="7"/>
        <v>0</v>
      </c>
      <c r="F37" s="10">
        <f t="shared" si="7"/>
        <v>0</v>
      </c>
      <c r="G37" s="10"/>
      <c r="H37" s="10">
        <f t="shared" si="4"/>
        <v>0</v>
      </c>
      <c r="I37" s="10">
        <f t="shared" si="4"/>
        <v>0</v>
      </c>
      <c r="J37" s="10">
        <f t="shared" si="4"/>
        <v>0</v>
      </c>
      <c r="K37" s="10">
        <f t="shared" si="4"/>
        <v>0</v>
      </c>
      <c r="L37" s="10">
        <f t="shared" si="4"/>
        <v>0</v>
      </c>
      <c r="M37" s="10">
        <f t="shared" si="4"/>
        <v>0</v>
      </c>
      <c r="N37" s="10">
        <f t="shared" si="4"/>
        <v>0</v>
      </c>
      <c r="O37" s="10">
        <f t="shared" si="4"/>
        <v>0</v>
      </c>
      <c r="P37" s="10"/>
      <c r="Q37" s="10">
        <f t="shared" si="5"/>
        <v>0</v>
      </c>
      <c r="R37" s="10">
        <f t="shared" si="5"/>
        <v>0</v>
      </c>
      <c r="S37" s="10">
        <f t="shared" si="5"/>
        <v>0</v>
      </c>
      <c r="T37" s="10">
        <f t="shared" si="5"/>
        <v>0</v>
      </c>
      <c r="U37" s="10">
        <f t="shared" si="5"/>
        <v>0</v>
      </c>
      <c r="V37" s="10">
        <f t="shared" si="5"/>
        <v>0</v>
      </c>
      <c r="W37" s="10">
        <f t="shared" si="5"/>
        <v>0</v>
      </c>
      <c r="X37" s="10">
        <f t="shared" si="5"/>
        <v>0</v>
      </c>
      <c r="Y37" s="10"/>
      <c r="Z37" s="10">
        <f t="shared" si="6"/>
        <v>0</v>
      </c>
      <c r="AA37" s="10">
        <f t="shared" si="6"/>
        <v>0</v>
      </c>
      <c r="AB37" s="130">
        <f t="shared" si="6"/>
        <v>0</v>
      </c>
    </row>
    <row r="38" spans="1:28" x14ac:dyDescent="0.3">
      <c r="A38" s="4"/>
      <c r="B38" s="5"/>
      <c r="C38" s="5"/>
      <c r="D38" s="5"/>
      <c r="E38" s="5"/>
      <c r="F38" s="5"/>
      <c r="G38" s="5"/>
      <c r="H38" s="5"/>
      <c r="I38" s="5"/>
      <c r="J38" s="5"/>
      <c r="K38" s="5"/>
      <c r="L38" s="5"/>
      <c r="M38" s="6"/>
      <c r="N38" s="6"/>
      <c r="O38" s="6"/>
      <c r="P38" s="6"/>
      <c r="Q38" s="7"/>
      <c r="R38" s="7"/>
      <c r="S38" s="7"/>
      <c r="T38" s="7"/>
      <c r="U38" s="7"/>
      <c r="V38" s="7"/>
    </row>
    <row r="39" spans="1:28" x14ac:dyDescent="0.3">
      <c r="A39" s="539" t="s">
        <v>2</v>
      </c>
      <c r="B39" s="527" t="s">
        <v>9</v>
      </c>
      <c r="C39" s="528"/>
      <c r="D39" s="528"/>
      <c r="E39" s="528"/>
      <c r="F39" s="528"/>
      <c r="G39" s="528"/>
      <c r="H39" s="528"/>
      <c r="I39" s="528"/>
      <c r="J39" s="529"/>
      <c r="K39" s="527" t="s">
        <v>10</v>
      </c>
      <c r="L39" s="528"/>
      <c r="M39" s="528"/>
      <c r="N39" s="528"/>
      <c r="O39" s="528"/>
      <c r="P39" s="528"/>
      <c r="Q39" s="528"/>
      <c r="R39" s="528"/>
      <c r="S39" s="529"/>
      <c r="T39" s="527" t="s">
        <v>11</v>
      </c>
      <c r="U39" s="528"/>
      <c r="V39" s="528"/>
      <c r="W39" s="528"/>
      <c r="X39" s="528"/>
      <c r="Y39" s="528"/>
      <c r="Z39" s="528"/>
      <c r="AA39" s="528"/>
      <c r="AB39" s="529"/>
    </row>
    <row r="40" spans="1:28" x14ac:dyDescent="0.3">
      <c r="A40" s="539"/>
      <c r="B40" s="539">
        <v>2013</v>
      </c>
      <c r="C40" s="539">
        <v>2014</v>
      </c>
      <c r="D40" s="539">
        <v>2015</v>
      </c>
      <c r="E40" s="539">
        <v>2016</v>
      </c>
      <c r="F40" s="539">
        <v>2017</v>
      </c>
      <c r="G40" s="517"/>
      <c r="H40" s="539">
        <v>2018</v>
      </c>
      <c r="I40" s="539">
        <v>2019</v>
      </c>
      <c r="J40" s="539">
        <v>2020</v>
      </c>
      <c r="K40" s="539">
        <v>2013</v>
      </c>
      <c r="L40" s="539">
        <v>2014</v>
      </c>
      <c r="M40" s="539">
        <v>2015</v>
      </c>
      <c r="N40" s="539">
        <v>2016</v>
      </c>
      <c r="O40" s="539">
        <v>2017</v>
      </c>
      <c r="P40" s="517"/>
      <c r="Q40" s="539">
        <v>2018</v>
      </c>
      <c r="R40" s="539">
        <v>2019</v>
      </c>
      <c r="S40" s="539">
        <v>2020</v>
      </c>
      <c r="T40" s="539">
        <v>2013</v>
      </c>
      <c r="U40" s="539">
        <v>2014</v>
      </c>
      <c r="V40" s="539">
        <v>2015</v>
      </c>
      <c r="W40" s="539">
        <v>2016</v>
      </c>
      <c r="X40" s="539">
        <v>2017</v>
      </c>
      <c r="Y40" s="517"/>
      <c r="Z40" s="539">
        <v>2018</v>
      </c>
      <c r="AA40" s="539">
        <v>2019</v>
      </c>
      <c r="AB40" s="539">
        <v>2020</v>
      </c>
    </row>
    <row r="41" spans="1:28" x14ac:dyDescent="0.3">
      <c r="A41" s="15" t="s">
        <v>6</v>
      </c>
      <c r="B41" s="539"/>
      <c r="C41" s="539"/>
      <c r="D41" s="539"/>
      <c r="E41" s="539"/>
      <c r="F41" s="539"/>
      <c r="G41" s="517"/>
      <c r="H41" s="539"/>
      <c r="I41" s="539"/>
      <c r="J41" s="539"/>
      <c r="K41" s="539"/>
      <c r="L41" s="539"/>
      <c r="M41" s="539"/>
      <c r="N41" s="539"/>
      <c r="O41" s="539"/>
      <c r="P41" s="517"/>
      <c r="Q41" s="539"/>
      <c r="R41" s="539"/>
      <c r="S41" s="539"/>
      <c r="T41" s="539"/>
      <c r="U41" s="539"/>
      <c r="V41" s="539"/>
      <c r="W41" s="539"/>
      <c r="X41" s="539"/>
      <c r="Y41" s="517"/>
      <c r="Z41" s="539"/>
      <c r="AA41" s="539"/>
      <c r="AB41" s="539"/>
    </row>
    <row r="42" spans="1:28" x14ac:dyDescent="0.3">
      <c r="A42" s="1" t="s">
        <v>7</v>
      </c>
      <c r="B42" s="9">
        <f t="shared" ref="B42:J43" si="8">SUM(B16,B29)</f>
        <v>0</v>
      </c>
      <c r="C42" s="9">
        <f t="shared" si="8"/>
        <v>0</v>
      </c>
      <c r="D42" s="9">
        <f t="shared" si="8"/>
        <v>0</v>
      </c>
      <c r="E42" s="9">
        <f t="shared" si="8"/>
        <v>0</v>
      </c>
      <c r="F42" s="9">
        <f t="shared" si="8"/>
        <v>0</v>
      </c>
      <c r="G42" s="9"/>
      <c r="H42" s="9">
        <f t="shared" si="8"/>
        <v>0</v>
      </c>
      <c r="I42" s="9">
        <f t="shared" si="8"/>
        <v>0</v>
      </c>
      <c r="J42" s="9">
        <f t="shared" si="8"/>
        <v>0</v>
      </c>
      <c r="K42" s="9">
        <f t="shared" ref="K42:O43" si="9">SUM(K16,K29)</f>
        <v>0</v>
      </c>
      <c r="L42" s="9">
        <f t="shared" si="9"/>
        <v>0</v>
      </c>
      <c r="M42" s="9">
        <f t="shared" si="9"/>
        <v>0</v>
      </c>
      <c r="N42" s="9">
        <f t="shared" si="9"/>
        <v>0</v>
      </c>
      <c r="O42" s="9">
        <f t="shared" si="9"/>
        <v>0</v>
      </c>
      <c r="P42" s="9"/>
      <c r="Q42" s="9">
        <f t="shared" ref="Q42:S42" si="10">SUM(Q16,Q29)</f>
        <v>0</v>
      </c>
      <c r="R42" s="9">
        <f t="shared" si="10"/>
        <v>0</v>
      </c>
      <c r="S42" s="9">
        <f t="shared" si="10"/>
        <v>0</v>
      </c>
      <c r="T42" s="9">
        <f t="shared" ref="T42:X43" si="11">+B36+K36+T36+B42+K42</f>
        <v>0</v>
      </c>
      <c r="U42" s="9">
        <f t="shared" si="11"/>
        <v>0</v>
      </c>
      <c r="V42" s="9">
        <f t="shared" si="11"/>
        <v>0</v>
      </c>
      <c r="W42" s="9">
        <f t="shared" si="11"/>
        <v>0</v>
      </c>
      <c r="X42" s="9">
        <f t="shared" si="11"/>
        <v>0</v>
      </c>
      <c r="Y42" s="9"/>
      <c r="Z42" s="9">
        <f t="shared" ref="Z42:AB43" si="12">H36+Q36+Z36+H42+Q42</f>
        <v>0</v>
      </c>
      <c r="AA42" s="9">
        <f t="shared" si="12"/>
        <v>0</v>
      </c>
      <c r="AB42" s="14">
        <f t="shared" si="12"/>
        <v>0</v>
      </c>
    </row>
    <row r="43" spans="1:28" x14ac:dyDescent="0.3">
      <c r="A43" s="3" t="s">
        <v>8</v>
      </c>
      <c r="B43" s="10">
        <f t="shared" ref="B43:F43" si="13">SUM(B17,B30)</f>
        <v>0</v>
      </c>
      <c r="C43" s="10">
        <f t="shared" si="13"/>
        <v>0</v>
      </c>
      <c r="D43" s="10">
        <f t="shared" si="13"/>
        <v>0</v>
      </c>
      <c r="E43" s="10">
        <f t="shared" si="13"/>
        <v>0</v>
      </c>
      <c r="F43" s="10">
        <f t="shared" si="13"/>
        <v>0</v>
      </c>
      <c r="G43" s="10"/>
      <c r="H43" s="10">
        <f t="shared" si="8"/>
        <v>0</v>
      </c>
      <c r="I43" s="10">
        <f t="shared" si="8"/>
        <v>0</v>
      </c>
      <c r="J43" s="10">
        <f t="shared" si="8"/>
        <v>0</v>
      </c>
      <c r="K43" s="10">
        <f t="shared" si="9"/>
        <v>0</v>
      </c>
      <c r="L43" s="10">
        <f t="shared" si="9"/>
        <v>0</v>
      </c>
      <c r="M43" s="10">
        <f t="shared" si="9"/>
        <v>0</v>
      </c>
      <c r="N43" s="10">
        <f t="shared" si="9"/>
        <v>0</v>
      </c>
      <c r="O43" s="10">
        <f t="shared" si="9"/>
        <v>0</v>
      </c>
      <c r="P43" s="10"/>
      <c r="Q43" s="10">
        <f t="shared" ref="Q43:S43" si="14">SUM(Q17,Q30)</f>
        <v>0</v>
      </c>
      <c r="R43" s="10">
        <f t="shared" si="14"/>
        <v>0</v>
      </c>
      <c r="S43" s="10">
        <f t="shared" si="14"/>
        <v>0</v>
      </c>
      <c r="T43" s="10">
        <f t="shared" si="11"/>
        <v>0</v>
      </c>
      <c r="U43" s="10">
        <f t="shared" si="11"/>
        <v>0</v>
      </c>
      <c r="V43" s="10">
        <f t="shared" si="11"/>
        <v>0</v>
      </c>
      <c r="W43" s="10">
        <f t="shared" si="11"/>
        <v>0</v>
      </c>
      <c r="X43" s="10">
        <f t="shared" si="11"/>
        <v>0</v>
      </c>
      <c r="Y43" s="10"/>
      <c r="Z43" s="10">
        <f t="shared" si="12"/>
        <v>0</v>
      </c>
      <c r="AA43" s="10">
        <f t="shared" si="12"/>
        <v>0</v>
      </c>
      <c r="AB43" s="130">
        <f t="shared" si="12"/>
        <v>0</v>
      </c>
    </row>
    <row r="44" spans="1:28" x14ac:dyDescent="0.3">
      <c r="A44" s="604" t="s">
        <v>14</v>
      </c>
      <c r="B44" s="604"/>
      <c r="C44" s="604"/>
      <c r="D44" s="604"/>
      <c r="E44" s="604"/>
      <c r="F44" s="604"/>
      <c r="G44" s="604"/>
      <c r="H44" s="604"/>
      <c r="I44" s="604"/>
      <c r="J44" s="604"/>
      <c r="K44" s="604"/>
      <c r="L44" s="604"/>
      <c r="M44" s="604"/>
      <c r="N44" s="604"/>
      <c r="O44" s="604"/>
      <c r="P44" s="604"/>
      <c r="Q44" s="604"/>
      <c r="R44" s="604"/>
      <c r="S44" s="604"/>
      <c r="T44" s="604"/>
      <c r="U44" s="604"/>
      <c r="V44" s="604"/>
      <c r="W44" s="604"/>
      <c r="X44" s="125"/>
      <c r="Y44" s="125"/>
    </row>
    <row r="45" spans="1:28" x14ac:dyDescent="0.3">
      <c r="A45" s="4"/>
      <c r="B45" s="5"/>
      <c r="C45" s="5"/>
      <c r="D45" s="5"/>
      <c r="E45" s="5"/>
      <c r="F45" s="5"/>
      <c r="G45" s="5"/>
      <c r="H45" s="5"/>
      <c r="I45" s="5"/>
      <c r="J45" s="5"/>
      <c r="K45" s="5"/>
      <c r="L45" s="5"/>
      <c r="M45" s="5"/>
      <c r="N45" s="11"/>
      <c r="O45" s="12"/>
      <c r="P45" s="11"/>
      <c r="Q45" s="11"/>
      <c r="R45" s="11"/>
      <c r="S45" s="11"/>
      <c r="T45" s="11"/>
      <c r="U45" s="11"/>
      <c r="V45" s="11"/>
    </row>
    <row r="46" spans="1:28" x14ac:dyDescent="0.3">
      <c r="A46" s="555" t="s">
        <v>15</v>
      </c>
      <c r="B46" s="680" t="s">
        <v>16</v>
      </c>
      <c r="C46" s="681"/>
      <c r="D46" s="681"/>
      <c r="E46" s="681"/>
      <c r="F46" s="681"/>
      <c r="G46" s="681"/>
      <c r="H46" s="681"/>
      <c r="I46" s="681"/>
      <c r="J46" s="681"/>
      <c r="K46" s="681"/>
      <c r="L46" s="681"/>
      <c r="M46" s="681"/>
      <c r="N46" s="681"/>
      <c r="O46" s="681"/>
      <c r="P46" s="681"/>
      <c r="Q46" s="681"/>
      <c r="R46" s="681"/>
      <c r="S46" s="681"/>
      <c r="T46" s="681"/>
      <c r="U46" s="681"/>
      <c r="V46" s="681"/>
      <c r="W46" s="681"/>
      <c r="X46" s="681"/>
      <c r="Y46" s="682"/>
    </row>
    <row r="47" spans="1:28" x14ac:dyDescent="0.3">
      <c r="A47" s="556"/>
      <c r="B47" s="573" t="s">
        <v>17</v>
      </c>
      <c r="C47" s="574"/>
      <c r="D47" s="574"/>
      <c r="E47" s="574"/>
      <c r="F47" s="574"/>
      <c r="G47" s="574"/>
      <c r="H47" s="574"/>
      <c r="I47" s="679"/>
      <c r="J47" s="573" t="s">
        <v>18</v>
      </c>
      <c r="K47" s="574"/>
      <c r="L47" s="574"/>
      <c r="M47" s="574"/>
      <c r="N47" s="574"/>
      <c r="O47" s="574"/>
      <c r="P47" s="574"/>
      <c r="Q47" s="679"/>
      <c r="R47" s="542" t="s">
        <v>19</v>
      </c>
      <c r="S47" s="543"/>
      <c r="T47" s="543"/>
      <c r="U47" s="543"/>
      <c r="V47" s="543"/>
      <c r="W47" s="543"/>
      <c r="X47" s="543"/>
      <c r="Y47" s="544"/>
    </row>
    <row r="48" spans="1:28" x14ac:dyDescent="0.3">
      <c r="A48" s="556"/>
      <c r="B48" s="540">
        <v>2013</v>
      </c>
      <c r="C48" s="540">
        <v>2014</v>
      </c>
      <c r="D48" s="537">
        <v>2015</v>
      </c>
      <c r="E48" s="537">
        <v>2016</v>
      </c>
      <c r="F48" s="540">
        <v>2017</v>
      </c>
      <c r="G48" s="540">
        <v>2018</v>
      </c>
      <c r="H48" s="540">
        <v>2019</v>
      </c>
      <c r="I48" s="540">
        <v>2020</v>
      </c>
      <c r="J48" s="540">
        <v>2013</v>
      </c>
      <c r="K48" s="540">
        <v>2014</v>
      </c>
      <c r="L48" s="537">
        <v>2015</v>
      </c>
      <c r="M48" s="537">
        <v>2016</v>
      </c>
      <c r="N48" s="540">
        <v>2017</v>
      </c>
      <c r="O48" s="540">
        <v>2018</v>
      </c>
      <c r="P48" s="540">
        <v>2019</v>
      </c>
      <c r="Q48" s="540">
        <v>2020</v>
      </c>
      <c r="R48" s="540">
        <v>2013</v>
      </c>
      <c r="S48" s="540">
        <v>2014</v>
      </c>
      <c r="T48" s="537">
        <v>2015</v>
      </c>
      <c r="U48" s="537">
        <v>2016</v>
      </c>
      <c r="V48" s="540">
        <v>2017</v>
      </c>
      <c r="W48" s="540">
        <v>2018</v>
      </c>
      <c r="X48" s="540">
        <v>2018</v>
      </c>
      <c r="Y48" s="540">
        <v>2018</v>
      </c>
    </row>
    <row r="49" spans="1:25" x14ac:dyDescent="0.3">
      <c r="A49" s="557"/>
      <c r="B49" s="540"/>
      <c r="C49" s="540"/>
      <c r="D49" s="538"/>
      <c r="E49" s="538"/>
      <c r="F49" s="540"/>
      <c r="G49" s="540"/>
      <c r="H49" s="540"/>
      <c r="I49" s="540"/>
      <c r="J49" s="540"/>
      <c r="K49" s="540"/>
      <c r="L49" s="538"/>
      <c r="M49" s="538"/>
      <c r="N49" s="540"/>
      <c r="O49" s="540"/>
      <c r="P49" s="540"/>
      <c r="Q49" s="540"/>
      <c r="R49" s="540"/>
      <c r="S49" s="540"/>
      <c r="T49" s="538"/>
      <c r="U49" s="538"/>
      <c r="V49" s="540"/>
      <c r="W49" s="540"/>
      <c r="X49" s="540"/>
      <c r="Y49" s="540"/>
    </row>
    <row r="50" spans="1:25" x14ac:dyDescent="0.3">
      <c r="A50" s="197" t="s">
        <v>244</v>
      </c>
      <c r="B50" s="2"/>
      <c r="C50" s="2"/>
      <c r="D50" s="2"/>
      <c r="E50" s="2"/>
      <c r="F50" s="2"/>
      <c r="G50" s="2"/>
      <c r="H50" s="2"/>
      <c r="I50" s="2"/>
      <c r="J50" s="2"/>
      <c r="K50" s="2"/>
      <c r="L50" s="2"/>
      <c r="M50" s="2"/>
      <c r="N50" s="2"/>
      <c r="O50" s="2"/>
      <c r="P50" s="2"/>
      <c r="Q50" s="2"/>
      <c r="R50" s="2"/>
      <c r="S50" s="2"/>
      <c r="T50" s="2"/>
      <c r="U50" s="2"/>
      <c r="V50" s="2"/>
      <c r="W50" s="2"/>
      <c r="X50" s="2"/>
      <c r="Y50" s="128"/>
    </row>
    <row r="51" spans="1:25" x14ac:dyDescent="0.3">
      <c r="A51" s="198" t="s">
        <v>245</v>
      </c>
      <c r="B51" s="17"/>
      <c r="C51" s="17"/>
      <c r="D51" s="17"/>
      <c r="E51" s="17"/>
      <c r="F51" s="17"/>
      <c r="G51" s="17"/>
      <c r="H51" s="17"/>
      <c r="I51" s="17"/>
      <c r="J51" s="18"/>
      <c r="K51" s="18"/>
      <c r="L51" s="18"/>
      <c r="M51" s="18"/>
      <c r="N51" s="17"/>
      <c r="O51" s="17"/>
      <c r="P51" s="17"/>
      <c r="Q51" s="17"/>
      <c r="R51" s="17"/>
      <c r="S51" s="17"/>
      <c r="T51" s="17"/>
      <c r="U51" s="17"/>
      <c r="V51" s="17"/>
      <c r="W51" s="17"/>
      <c r="X51" s="17"/>
      <c r="Y51" s="129"/>
    </row>
    <row r="52" spans="1:25" x14ac:dyDescent="0.3">
      <c r="A52" s="198" t="s">
        <v>246</v>
      </c>
      <c r="B52" s="17"/>
      <c r="C52" s="17"/>
      <c r="D52" s="17"/>
      <c r="E52" s="17"/>
      <c r="F52" s="17"/>
      <c r="G52" s="17"/>
      <c r="H52" s="17"/>
      <c r="I52" s="17"/>
      <c r="J52" s="17"/>
      <c r="K52" s="17"/>
      <c r="L52" s="17"/>
      <c r="M52" s="17"/>
      <c r="N52" s="17"/>
      <c r="O52" s="17"/>
      <c r="P52" s="17"/>
      <c r="Q52" s="17"/>
      <c r="R52" s="17"/>
      <c r="S52" s="17"/>
      <c r="T52" s="17"/>
      <c r="U52" s="17"/>
      <c r="V52" s="17"/>
      <c r="W52" s="17"/>
      <c r="X52" s="17"/>
      <c r="Y52" s="129"/>
    </row>
    <row r="53" spans="1:25" x14ac:dyDescent="0.3">
      <c r="A53" s="198" t="s">
        <v>247</v>
      </c>
      <c r="B53" s="17"/>
      <c r="C53" s="17"/>
      <c r="D53" s="17"/>
      <c r="E53" s="17"/>
      <c r="F53" s="17"/>
      <c r="G53" s="17"/>
      <c r="H53" s="17"/>
      <c r="I53" s="17"/>
      <c r="J53" s="17"/>
      <c r="K53" s="17"/>
      <c r="L53" s="17"/>
      <c r="M53" s="17"/>
      <c r="N53" s="17"/>
      <c r="O53" s="17"/>
      <c r="P53" s="17"/>
      <c r="Q53" s="17"/>
      <c r="R53" s="17"/>
      <c r="S53" s="17"/>
      <c r="T53" s="17"/>
      <c r="U53" s="17"/>
      <c r="V53" s="17"/>
      <c r="W53" s="17"/>
      <c r="X53" s="17"/>
      <c r="Y53" s="129"/>
    </row>
    <row r="54" spans="1:25" x14ac:dyDescent="0.3">
      <c r="A54" s="198" t="s">
        <v>248</v>
      </c>
      <c r="B54" s="17"/>
      <c r="C54" s="17"/>
      <c r="D54" s="17"/>
      <c r="E54" s="17"/>
      <c r="F54" s="17"/>
      <c r="G54" s="17"/>
      <c r="H54" s="17"/>
      <c r="I54" s="17"/>
      <c r="J54" s="17"/>
      <c r="K54" s="17"/>
      <c r="L54" s="17"/>
      <c r="M54" s="17"/>
      <c r="N54" s="17"/>
      <c r="O54" s="17"/>
      <c r="P54" s="17"/>
      <c r="Q54" s="17"/>
      <c r="R54" s="17"/>
      <c r="S54" s="17"/>
      <c r="T54" s="17"/>
      <c r="U54" s="17"/>
      <c r="V54" s="17"/>
      <c r="W54" s="17"/>
      <c r="X54" s="17"/>
      <c r="Y54" s="129"/>
    </row>
    <row r="55" spans="1:25" x14ac:dyDescent="0.3">
      <c r="A55" s="198" t="s">
        <v>249</v>
      </c>
      <c r="B55" s="17"/>
      <c r="C55" s="17"/>
      <c r="D55" s="17"/>
      <c r="E55" s="17"/>
      <c r="F55" s="17"/>
      <c r="G55" s="17"/>
      <c r="H55" s="17"/>
      <c r="I55" s="17"/>
      <c r="J55" s="17"/>
      <c r="K55" s="17"/>
      <c r="L55" s="17"/>
      <c r="M55" s="17"/>
      <c r="N55" s="17"/>
      <c r="O55" s="17"/>
      <c r="P55" s="17"/>
      <c r="Q55" s="17"/>
      <c r="R55" s="17"/>
      <c r="S55" s="17"/>
      <c r="T55" s="17"/>
      <c r="U55" s="17"/>
      <c r="V55" s="17"/>
      <c r="W55" s="17"/>
      <c r="X55" s="17"/>
      <c r="Y55" s="129"/>
    </row>
    <row r="56" spans="1:25" x14ac:dyDescent="0.3">
      <c r="A56" s="198" t="s">
        <v>250</v>
      </c>
      <c r="B56" s="17"/>
      <c r="C56" s="17"/>
      <c r="D56" s="17"/>
      <c r="E56" s="17"/>
      <c r="F56" s="17"/>
      <c r="G56" s="17"/>
      <c r="H56" s="17"/>
      <c r="I56" s="17"/>
      <c r="J56" s="17"/>
      <c r="K56" s="17"/>
      <c r="L56" s="17"/>
      <c r="M56" s="17"/>
      <c r="N56" s="17"/>
      <c r="O56" s="17"/>
      <c r="P56" s="17"/>
      <c r="Q56" s="17"/>
      <c r="R56" s="17"/>
      <c r="S56" s="17"/>
      <c r="T56" s="17"/>
      <c r="U56" s="17"/>
      <c r="V56" s="17"/>
      <c r="W56" s="17"/>
      <c r="X56" s="17"/>
      <c r="Y56" s="129"/>
    </row>
    <row r="57" spans="1:25" x14ac:dyDescent="0.3">
      <c r="A57" s="198" t="s">
        <v>251</v>
      </c>
      <c r="B57" s="17"/>
      <c r="C57" s="17"/>
      <c r="D57" s="17"/>
      <c r="E57" s="17"/>
      <c r="F57" s="17"/>
      <c r="G57" s="17"/>
      <c r="H57" s="17"/>
      <c r="I57" s="17"/>
      <c r="J57" s="17"/>
      <c r="K57" s="17"/>
      <c r="L57" s="17"/>
      <c r="M57" s="17"/>
      <c r="N57" s="17"/>
      <c r="O57" s="17"/>
      <c r="P57" s="17"/>
      <c r="Q57" s="17"/>
      <c r="R57" s="17"/>
      <c r="S57" s="17"/>
      <c r="T57" s="17"/>
      <c r="U57" s="17"/>
      <c r="V57" s="17"/>
      <c r="W57" s="17"/>
      <c r="X57" s="17"/>
      <c r="Y57" s="129"/>
    </row>
    <row r="58" spans="1:25" x14ac:dyDescent="0.3">
      <c r="A58" s="19" t="s">
        <v>11</v>
      </c>
      <c r="B58" s="10">
        <f t="shared" ref="B58:Q58" si="15">SUM(B50:B57)</f>
        <v>0</v>
      </c>
      <c r="C58" s="10">
        <f t="shared" si="15"/>
        <v>0</v>
      </c>
      <c r="D58" s="10">
        <f t="shared" si="15"/>
        <v>0</v>
      </c>
      <c r="E58" s="10">
        <f t="shared" si="15"/>
        <v>0</v>
      </c>
      <c r="F58" s="10">
        <f t="shared" si="15"/>
        <v>0</v>
      </c>
      <c r="G58" s="10">
        <f t="shared" si="15"/>
        <v>0</v>
      </c>
      <c r="H58" s="10">
        <f t="shared" si="15"/>
        <v>0</v>
      </c>
      <c r="I58" s="10">
        <f t="shared" si="15"/>
        <v>0</v>
      </c>
      <c r="J58" s="10">
        <f t="shared" si="15"/>
        <v>0</v>
      </c>
      <c r="K58" s="10">
        <f t="shared" si="15"/>
        <v>0</v>
      </c>
      <c r="L58" s="10">
        <f t="shared" si="15"/>
        <v>0</v>
      </c>
      <c r="M58" s="10">
        <f t="shared" si="15"/>
        <v>0</v>
      </c>
      <c r="N58" s="10">
        <f t="shared" si="15"/>
        <v>0</v>
      </c>
      <c r="O58" s="10">
        <f t="shared" si="15"/>
        <v>0</v>
      </c>
      <c r="P58" s="10">
        <f t="shared" si="15"/>
        <v>0</v>
      </c>
      <c r="Q58" s="10">
        <f t="shared" si="15"/>
        <v>0</v>
      </c>
      <c r="R58" s="10">
        <f t="shared" ref="R58:W58" si="16">SUM(R50:R57)</f>
        <v>0</v>
      </c>
      <c r="S58" s="10">
        <f t="shared" si="16"/>
        <v>0</v>
      </c>
      <c r="T58" s="10">
        <f t="shared" si="16"/>
        <v>0</v>
      </c>
      <c r="U58" s="10">
        <f>SUM(U50:U57)</f>
        <v>0</v>
      </c>
      <c r="V58" s="10">
        <f t="shared" si="16"/>
        <v>0</v>
      </c>
      <c r="W58" s="130">
        <f t="shared" si="16"/>
        <v>0</v>
      </c>
      <c r="X58" s="130">
        <f t="shared" ref="X58:Y58" si="17">SUM(X50:X57)</f>
        <v>0</v>
      </c>
      <c r="Y58" s="130">
        <f t="shared" si="17"/>
        <v>0</v>
      </c>
    </row>
    <row r="59" spans="1:25" x14ac:dyDescent="0.3">
      <c r="A59" s="126" t="s">
        <v>14</v>
      </c>
      <c r="B59" s="126"/>
      <c r="C59" s="126"/>
      <c r="D59" s="126"/>
      <c r="E59" s="126"/>
      <c r="F59" s="126"/>
      <c r="G59" s="126"/>
      <c r="H59" s="126"/>
      <c r="I59" s="126"/>
      <c r="J59" s="126"/>
      <c r="K59" s="126"/>
      <c r="L59" s="126"/>
      <c r="M59" s="126"/>
      <c r="N59" s="126"/>
      <c r="O59" s="126"/>
      <c r="P59" s="126"/>
      <c r="Q59" s="126"/>
      <c r="R59" s="126"/>
      <c r="S59" s="126"/>
      <c r="T59" s="127"/>
      <c r="U59" s="127"/>
      <c r="V59" s="127"/>
    </row>
    <row r="60" spans="1:25" x14ac:dyDescent="0.3">
      <c r="A60" s="142"/>
    </row>
    <row r="61" spans="1:25" ht="33.75" customHeight="1" x14ac:dyDescent="0.3">
      <c r="A61" s="20" t="s">
        <v>20</v>
      </c>
      <c r="B61" s="605" t="s">
        <v>21</v>
      </c>
      <c r="C61" s="606"/>
      <c r="D61" s="600" t="s">
        <v>22</v>
      </c>
    </row>
    <row r="62" spans="1:25" x14ac:dyDescent="0.3">
      <c r="A62" s="20" t="s">
        <v>23</v>
      </c>
      <c r="B62" s="137" t="s">
        <v>24</v>
      </c>
      <c r="C62" s="21" t="s">
        <v>25</v>
      </c>
      <c r="D62" s="600"/>
    </row>
    <row r="63" spans="1:25" x14ac:dyDescent="0.3">
      <c r="A63" s="22" t="s">
        <v>26</v>
      </c>
      <c r="B63" s="23"/>
      <c r="C63" s="23"/>
      <c r="D63" s="23"/>
    </row>
    <row r="64" spans="1:25" x14ac:dyDescent="0.3">
      <c r="A64" s="22" t="s">
        <v>27</v>
      </c>
      <c r="B64" s="23"/>
      <c r="C64" s="23"/>
      <c r="D64" s="23"/>
    </row>
    <row r="65" spans="1:25" x14ac:dyDescent="0.3">
      <c r="A65" s="22" t="s">
        <v>28</v>
      </c>
      <c r="B65" s="23"/>
      <c r="C65" s="23"/>
      <c r="D65" s="23"/>
    </row>
    <row r="66" spans="1:25" x14ac:dyDescent="0.3">
      <c r="A66" s="22" t="s">
        <v>29</v>
      </c>
      <c r="B66" s="23"/>
      <c r="C66" s="23"/>
      <c r="D66" s="23"/>
    </row>
    <row r="67" spans="1:25" x14ac:dyDescent="0.3">
      <c r="A67" s="22" t="s">
        <v>30</v>
      </c>
      <c r="B67" s="23"/>
      <c r="C67" s="23"/>
      <c r="D67" s="23"/>
    </row>
    <row r="68" spans="1:25" ht="27" x14ac:dyDescent="0.3">
      <c r="A68" s="134" t="s">
        <v>218</v>
      </c>
      <c r="B68" s="23"/>
      <c r="C68" s="23"/>
      <c r="D68" s="23"/>
    </row>
    <row r="69" spans="1:25" x14ac:dyDescent="0.3">
      <c r="A69" s="22" t="s">
        <v>31</v>
      </c>
      <c r="B69" s="23"/>
      <c r="C69" s="23"/>
      <c r="D69" s="23"/>
    </row>
    <row r="70" spans="1:25" x14ac:dyDescent="0.3">
      <c r="A70" s="142"/>
    </row>
    <row r="71" spans="1:25" x14ac:dyDescent="0.3">
      <c r="A71" s="683" t="s">
        <v>32</v>
      </c>
      <c r="B71" s="684"/>
      <c r="C71" s="684"/>
      <c r="D71" s="684"/>
      <c r="E71" s="684"/>
      <c r="F71" s="684"/>
      <c r="G71" s="684"/>
      <c r="H71" s="684"/>
      <c r="I71" s="684"/>
      <c r="J71" s="684"/>
      <c r="K71" s="684"/>
      <c r="L71" s="684"/>
      <c r="M71" s="684"/>
      <c r="N71" s="684"/>
      <c r="O71" s="684"/>
      <c r="P71" s="684"/>
      <c r="Q71" s="684"/>
      <c r="R71" s="684"/>
      <c r="S71" s="684"/>
      <c r="T71" s="684"/>
      <c r="U71" s="684"/>
      <c r="V71" s="684"/>
      <c r="W71" s="684"/>
      <c r="X71" s="684"/>
      <c r="Y71" s="685"/>
    </row>
    <row r="72" spans="1:25" x14ac:dyDescent="0.3">
      <c r="A72" s="588"/>
      <c r="B72" s="588">
        <v>2013</v>
      </c>
      <c r="C72" s="588"/>
      <c r="D72" s="588"/>
      <c r="E72" s="588">
        <v>2014</v>
      </c>
      <c r="F72" s="588"/>
      <c r="G72" s="588"/>
      <c r="H72" s="588">
        <v>2015</v>
      </c>
      <c r="I72" s="588"/>
      <c r="J72" s="588"/>
      <c r="K72" s="588">
        <v>2016</v>
      </c>
      <c r="L72" s="588"/>
      <c r="M72" s="588"/>
      <c r="N72" s="588">
        <v>2017</v>
      </c>
      <c r="O72" s="588"/>
      <c r="P72" s="588"/>
      <c r="Q72" s="588">
        <v>2018</v>
      </c>
      <c r="R72" s="588"/>
      <c r="S72" s="588"/>
      <c r="T72" s="588">
        <v>2019</v>
      </c>
      <c r="U72" s="588"/>
      <c r="V72" s="588"/>
      <c r="W72" s="588">
        <v>2020</v>
      </c>
      <c r="X72" s="588"/>
      <c r="Y72" s="588"/>
    </row>
    <row r="73" spans="1:25" x14ac:dyDescent="0.3">
      <c r="A73" s="588"/>
      <c r="B73" s="588"/>
      <c r="C73" s="588"/>
      <c r="D73" s="588"/>
      <c r="E73" s="588"/>
      <c r="F73" s="588"/>
      <c r="G73" s="588"/>
      <c r="H73" s="588"/>
      <c r="I73" s="588"/>
      <c r="J73" s="588"/>
      <c r="K73" s="588"/>
      <c r="L73" s="588"/>
      <c r="M73" s="588"/>
      <c r="N73" s="588"/>
      <c r="O73" s="588"/>
      <c r="P73" s="588"/>
      <c r="Q73" s="588"/>
      <c r="R73" s="588"/>
      <c r="S73" s="588"/>
      <c r="T73" s="588"/>
      <c r="U73" s="588"/>
      <c r="V73" s="588"/>
      <c r="W73" s="588"/>
      <c r="X73" s="588"/>
      <c r="Y73" s="588"/>
    </row>
    <row r="74" spans="1:25" x14ac:dyDescent="0.3">
      <c r="A74" s="588"/>
      <c r="B74" s="463" t="s">
        <v>33</v>
      </c>
      <c r="C74" s="463" t="s">
        <v>34</v>
      </c>
      <c r="D74" s="463" t="s">
        <v>35</v>
      </c>
      <c r="E74" s="463" t="s">
        <v>33</v>
      </c>
      <c r="F74" s="463" t="s">
        <v>34</v>
      </c>
      <c r="G74" s="463" t="s">
        <v>35</v>
      </c>
      <c r="H74" s="463" t="s">
        <v>33</v>
      </c>
      <c r="I74" s="463" t="s">
        <v>34</v>
      </c>
      <c r="J74" s="463" t="s">
        <v>35</v>
      </c>
      <c r="K74" s="463" t="s">
        <v>33</v>
      </c>
      <c r="L74" s="463" t="s">
        <v>34</v>
      </c>
      <c r="M74" s="463" t="s">
        <v>35</v>
      </c>
      <c r="N74" s="463" t="s">
        <v>33</v>
      </c>
      <c r="O74" s="463" t="s">
        <v>34</v>
      </c>
      <c r="P74" s="463" t="s">
        <v>35</v>
      </c>
      <c r="Q74" s="463" t="s">
        <v>33</v>
      </c>
      <c r="R74" s="463" t="s">
        <v>34</v>
      </c>
      <c r="S74" s="463" t="s">
        <v>35</v>
      </c>
      <c r="T74" s="463" t="s">
        <v>33</v>
      </c>
      <c r="U74" s="463" t="s">
        <v>34</v>
      </c>
      <c r="V74" s="463" t="s">
        <v>35</v>
      </c>
      <c r="W74" s="463" t="s">
        <v>33</v>
      </c>
      <c r="X74" s="463" t="s">
        <v>34</v>
      </c>
      <c r="Y74" s="463" t="s">
        <v>35</v>
      </c>
    </row>
    <row r="75" spans="1:25" x14ac:dyDescent="0.3">
      <c r="A75" s="1" t="s">
        <v>36</v>
      </c>
      <c r="B75" s="24"/>
      <c r="C75" s="24"/>
      <c r="D75" s="25">
        <f>SUM(B75:C75)</f>
        <v>0</v>
      </c>
      <c r="E75" s="24"/>
      <c r="F75" s="24"/>
      <c r="G75" s="25">
        <f>SUM(E75:F75)</f>
        <v>0</v>
      </c>
      <c r="H75" s="26"/>
      <c r="I75" s="26"/>
      <c r="J75" s="25">
        <f>SUM(H75:I75)</f>
        <v>0</v>
      </c>
      <c r="K75" s="24"/>
      <c r="L75" s="24"/>
      <c r="M75" s="409">
        <f>SUM(H75:I75)</f>
        <v>0</v>
      </c>
      <c r="N75" s="24"/>
      <c r="O75" s="24"/>
      <c r="P75" s="25">
        <f>SUM(N75:O75)</f>
        <v>0</v>
      </c>
      <c r="Q75" s="24"/>
      <c r="R75" s="24"/>
      <c r="S75" s="25">
        <f>SUM(Q75:R75)</f>
        <v>0</v>
      </c>
      <c r="T75" s="24"/>
      <c r="U75" s="24"/>
      <c r="V75" s="25">
        <f>SUM(T75:U75)</f>
        <v>0</v>
      </c>
      <c r="W75" s="24"/>
      <c r="X75" s="24"/>
      <c r="Y75" s="27">
        <f>SUM(W75:X75)</f>
        <v>0</v>
      </c>
    </row>
    <row r="76" spans="1:25" x14ac:dyDescent="0.3">
      <c r="A76" s="28" t="s">
        <v>37</v>
      </c>
      <c r="B76" s="29"/>
      <c r="C76" s="29"/>
      <c r="D76" s="30">
        <f>SUM(B76:C76)</f>
        <v>0</v>
      </c>
      <c r="E76" s="29"/>
      <c r="F76" s="29"/>
      <c r="G76" s="30">
        <f>SUM(E76:F76)</f>
        <v>0</v>
      </c>
      <c r="H76" s="31"/>
      <c r="I76" s="31"/>
      <c r="J76" s="30">
        <f>SUM(H76:I76)</f>
        <v>0</v>
      </c>
      <c r="K76" s="29"/>
      <c r="L76" s="29"/>
      <c r="M76" s="35">
        <f>SUM(H76:I76)</f>
        <v>0</v>
      </c>
      <c r="N76" s="29"/>
      <c r="O76" s="29"/>
      <c r="P76" s="30">
        <f>SUM(N76:O76)</f>
        <v>0</v>
      </c>
      <c r="Q76" s="29"/>
      <c r="R76" s="29"/>
      <c r="S76" s="30">
        <f>SUM(Q76:R76)</f>
        <v>0</v>
      </c>
      <c r="T76" s="29"/>
      <c r="U76" s="29"/>
      <c r="V76" s="30">
        <f>SUM(T76:U76)</f>
        <v>0</v>
      </c>
      <c r="W76" s="29"/>
      <c r="X76" s="29"/>
      <c r="Y76" s="32">
        <f>SUM(W76:X76)</f>
        <v>0</v>
      </c>
    </row>
    <row r="77" spans="1:25" x14ac:dyDescent="0.3">
      <c r="A77" s="16" t="s">
        <v>38</v>
      </c>
      <c r="B77" s="30">
        <f>SUM(B75:B76)</f>
        <v>0</v>
      </c>
      <c r="C77" s="30">
        <f>SUM(C75:C76)</f>
        <v>0</v>
      </c>
      <c r="D77" s="30">
        <f>SUM(B77:C77)</f>
        <v>0</v>
      </c>
      <c r="E77" s="30">
        <f>SUM(E75:E76)</f>
        <v>0</v>
      </c>
      <c r="F77" s="30">
        <f>SUM(F75:F76)</f>
        <v>0</v>
      </c>
      <c r="G77" s="30">
        <f>SUM(E77:F77)</f>
        <v>0</v>
      </c>
      <c r="H77" s="30">
        <f>SUM(H75:H76)</f>
        <v>0</v>
      </c>
      <c r="I77" s="30">
        <f>SUM(I75:I76)</f>
        <v>0</v>
      </c>
      <c r="J77" s="30">
        <f>SUM(H77:I77)</f>
        <v>0</v>
      </c>
      <c r="K77" s="30">
        <f>SUM(K75:K76)</f>
        <v>0</v>
      </c>
      <c r="L77" s="30">
        <f>SUM(L75:L76)</f>
        <v>0</v>
      </c>
      <c r="M77" s="35">
        <f>SUM(H77:I77)</f>
        <v>0</v>
      </c>
      <c r="N77" s="30">
        <f>SUM(N75:N76)</f>
        <v>0</v>
      </c>
      <c r="O77" s="30">
        <f>SUM(O75:O76)</f>
        <v>0</v>
      </c>
      <c r="P77" s="30">
        <f>SUM(N77:O77)</f>
        <v>0</v>
      </c>
      <c r="Q77" s="30">
        <f>SUM(Q75:Q76)</f>
        <v>0</v>
      </c>
      <c r="R77" s="30">
        <f>SUM(R75:R76)</f>
        <v>0</v>
      </c>
      <c r="S77" s="30">
        <f>SUM(Q77:R77)</f>
        <v>0</v>
      </c>
      <c r="T77" s="30">
        <f>SUM(T75:T76)</f>
        <v>0</v>
      </c>
      <c r="U77" s="30">
        <f>SUM(U75:U76)</f>
        <v>0</v>
      </c>
      <c r="V77" s="30">
        <f>SUM(T77:U77)</f>
        <v>0</v>
      </c>
      <c r="W77" s="30">
        <f>SUM(W75:W76)</f>
        <v>0</v>
      </c>
      <c r="X77" s="30">
        <f>SUM(X75:X76)</f>
        <v>0</v>
      </c>
      <c r="Y77" s="32">
        <f>SUM(W77:X77)</f>
        <v>0</v>
      </c>
    </row>
    <row r="78" spans="1:25" x14ac:dyDescent="0.3">
      <c r="A78" s="3" t="s">
        <v>39</v>
      </c>
      <c r="B78" s="33" t="str">
        <f t="shared" ref="B78:G78" si="18">IF(B75=0,"",B75*100/B77)</f>
        <v/>
      </c>
      <c r="C78" s="33" t="str">
        <f t="shared" si="18"/>
        <v/>
      </c>
      <c r="D78" s="33" t="str">
        <f t="shared" si="18"/>
        <v/>
      </c>
      <c r="E78" s="33" t="str">
        <f t="shared" si="18"/>
        <v/>
      </c>
      <c r="F78" s="33" t="str">
        <f t="shared" si="18"/>
        <v/>
      </c>
      <c r="G78" s="33" t="str">
        <f t="shared" si="18"/>
        <v/>
      </c>
      <c r="H78" s="33">
        <f t="shared" ref="H78:M78" si="19">IFERROR(H75*100/H77,0)</f>
        <v>0</v>
      </c>
      <c r="I78" s="33">
        <f t="shared" si="19"/>
        <v>0</v>
      </c>
      <c r="J78" s="33" t="str">
        <f t="shared" ref="J78" si="20">IF(J75=0,"",J75*100/J77)</f>
        <v/>
      </c>
      <c r="K78" s="33">
        <f t="shared" si="19"/>
        <v>0</v>
      </c>
      <c r="L78" s="33">
        <f t="shared" si="19"/>
        <v>0</v>
      </c>
      <c r="M78" s="33">
        <f t="shared" si="19"/>
        <v>0</v>
      </c>
      <c r="N78" s="33" t="str">
        <f>IF(N75=0,"",N75*100/N77)</f>
        <v/>
      </c>
      <c r="O78" s="33" t="str">
        <f t="shared" ref="O78" si="21">IF(O75=0,"",O75*100/O77)</f>
        <v/>
      </c>
      <c r="P78" s="33" t="str">
        <f t="shared" ref="P78:S78" si="22">IF(P75=0,"",P75*100/P77)</f>
        <v/>
      </c>
      <c r="Q78" s="33" t="str">
        <f t="shared" si="22"/>
        <v/>
      </c>
      <c r="R78" s="33" t="str">
        <f t="shared" si="22"/>
        <v/>
      </c>
      <c r="S78" s="33" t="str">
        <f t="shared" si="22"/>
        <v/>
      </c>
      <c r="T78" s="33" t="str">
        <f t="shared" ref="T78:Y78" si="23">IF(T75=0,"",T75*100/T77)</f>
        <v/>
      </c>
      <c r="U78" s="33" t="str">
        <f t="shared" si="23"/>
        <v/>
      </c>
      <c r="V78" s="33" t="str">
        <f t="shared" si="23"/>
        <v/>
      </c>
      <c r="W78" s="33" t="str">
        <f t="shared" si="23"/>
        <v/>
      </c>
      <c r="X78" s="33" t="str">
        <f t="shared" si="23"/>
        <v/>
      </c>
      <c r="Y78" s="34" t="str">
        <f t="shared" si="23"/>
        <v/>
      </c>
    </row>
    <row r="79" spans="1:25" x14ac:dyDescent="0.3">
      <c r="A79" s="686" t="s">
        <v>14</v>
      </c>
      <c r="B79" s="686"/>
      <c r="C79" s="686"/>
      <c r="D79" s="686"/>
      <c r="E79" s="686"/>
      <c r="F79" s="686"/>
      <c r="G79" s="686"/>
      <c r="H79" s="686"/>
      <c r="I79" s="686"/>
      <c r="J79" s="686"/>
      <c r="K79" s="686"/>
      <c r="L79" s="686"/>
      <c r="M79" s="686"/>
      <c r="N79" s="686"/>
      <c r="O79" s="686"/>
      <c r="P79" s="686"/>
      <c r="Q79" s="686"/>
      <c r="R79" s="686"/>
      <c r="S79" s="686"/>
      <c r="T79" s="686"/>
      <c r="U79" s="686"/>
      <c r="V79" s="686"/>
      <c r="W79" s="686"/>
      <c r="X79" s="686"/>
      <c r="Y79" s="686"/>
    </row>
    <row r="80" spans="1:25" x14ac:dyDescent="0.3">
      <c r="A80" s="142"/>
    </row>
    <row r="81" spans="1:25" x14ac:dyDescent="0.3">
      <c r="A81" s="687" t="s">
        <v>40</v>
      </c>
      <c r="B81" s="588">
        <v>2013</v>
      </c>
      <c r="C81" s="588"/>
      <c r="D81" s="588"/>
      <c r="E81" s="588">
        <v>2014</v>
      </c>
      <c r="F81" s="588"/>
      <c r="G81" s="588"/>
      <c r="H81" s="588">
        <v>2015</v>
      </c>
      <c r="I81" s="588"/>
      <c r="J81" s="588"/>
      <c r="K81" s="588">
        <v>2016</v>
      </c>
      <c r="L81" s="588"/>
      <c r="M81" s="588"/>
      <c r="N81" s="588">
        <v>2017</v>
      </c>
      <c r="O81" s="588"/>
      <c r="P81" s="588"/>
      <c r="Q81" s="588">
        <v>2018</v>
      </c>
      <c r="R81" s="588"/>
      <c r="S81" s="588"/>
      <c r="T81" s="588">
        <v>2019</v>
      </c>
      <c r="U81" s="588"/>
      <c r="V81" s="588"/>
      <c r="W81" s="588">
        <v>2020</v>
      </c>
      <c r="X81" s="588"/>
      <c r="Y81" s="588"/>
    </row>
    <row r="82" spans="1:25" x14ac:dyDescent="0.3">
      <c r="A82" s="688"/>
      <c r="B82" s="588"/>
      <c r="C82" s="588"/>
      <c r="D82" s="588"/>
      <c r="E82" s="588"/>
      <c r="F82" s="588"/>
      <c r="G82" s="588"/>
      <c r="H82" s="588"/>
      <c r="I82" s="588"/>
      <c r="J82" s="588"/>
      <c r="K82" s="588"/>
      <c r="L82" s="588"/>
      <c r="M82" s="588"/>
      <c r="N82" s="588"/>
      <c r="O82" s="588"/>
      <c r="P82" s="588"/>
      <c r="Q82" s="588"/>
      <c r="R82" s="588"/>
      <c r="S82" s="588"/>
      <c r="T82" s="588"/>
      <c r="U82" s="588"/>
      <c r="V82" s="588"/>
      <c r="W82" s="588"/>
      <c r="X82" s="588"/>
      <c r="Y82" s="588"/>
    </row>
    <row r="83" spans="1:25" x14ac:dyDescent="0.3">
      <c r="A83" s="689"/>
      <c r="B83" s="463" t="s">
        <v>33</v>
      </c>
      <c r="C83" s="463" t="s">
        <v>34</v>
      </c>
      <c r="D83" s="463" t="s">
        <v>35</v>
      </c>
      <c r="E83" s="463" t="s">
        <v>33</v>
      </c>
      <c r="F83" s="463" t="s">
        <v>34</v>
      </c>
      <c r="G83" s="463" t="s">
        <v>35</v>
      </c>
      <c r="H83" s="463" t="s">
        <v>33</v>
      </c>
      <c r="I83" s="463" t="s">
        <v>34</v>
      </c>
      <c r="J83" s="463" t="s">
        <v>35</v>
      </c>
      <c r="K83" s="463" t="s">
        <v>33</v>
      </c>
      <c r="L83" s="463" t="s">
        <v>34</v>
      </c>
      <c r="M83" s="463" t="s">
        <v>35</v>
      </c>
      <c r="N83" s="463" t="s">
        <v>33</v>
      </c>
      <c r="O83" s="463" t="s">
        <v>34</v>
      </c>
      <c r="P83" s="463" t="s">
        <v>35</v>
      </c>
      <c r="Q83" s="463" t="s">
        <v>33</v>
      </c>
      <c r="R83" s="463" t="s">
        <v>34</v>
      </c>
      <c r="S83" s="463" t="s">
        <v>35</v>
      </c>
      <c r="T83" s="463" t="s">
        <v>33</v>
      </c>
      <c r="U83" s="463" t="s">
        <v>34</v>
      </c>
      <c r="V83" s="463" t="s">
        <v>35</v>
      </c>
      <c r="W83" s="463" t="s">
        <v>33</v>
      </c>
      <c r="X83" s="463" t="s">
        <v>34</v>
      </c>
      <c r="Y83" s="463" t="s">
        <v>35</v>
      </c>
    </row>
    <row r="84" spans="1:25" x14ac:dyDescent="0.3">
      <c r="A84" s="1" t="s">
        <v>41</v>
      </c>
      <c r="B84" s="24"/>
      <c r="C84" s="24"/>
      <c r="D84" s="25">
        <f>+SUM(B84:C84)</f>
        <v>0</v>
      </c>
      <c r="E84" s="24"/>
      <c r="F84" s="24"/>
      <c r="G84" s="25">
        <f>+SUM(E84:F84)</f>
        <v>0</v>
      </c>
      <c r="H84" s="26"/>
      <c r="I84" s="26"/>
      <c r="J84" s="25">
        <f>+SUM(H84:I84)</f>
        <v>0</v>
      </c>
      <c r="K84" s="26"/>
      <c r="L84" s="26"/>
      <c r="M84" s="25">
        <f>+SUM(K84:L84)</f>
        <v>0</v>
      </c>
      <c r="N84" s="24"/>
      <c r="O84" s="24"/>
      <c r="P84" s="25">
        <f>+SUM(N84:O84)</f>
        <v>0</v>
      </c>
      <c r="Q84" s="24"/>
      <c r="R84" s="24"/>
      <c r="S84" s="25">
        <f>+SUM(Q84:R84)</f>
        <v>0</v>
      </c>
      <c r="T84" s="24"/>
      <c r="U84" s="24"/>
      <c r="V84" s="25">
        <f t="shared" ref="V84:V86" si="24">+SUM(T84:U84)</f>
        <v>0</v>
      </c>
      <c r="W84" s="24"/>
      <c r="X84" s="24"/>
      <c r="Y84" s="27">
        <f t="shared" ref="Y84:Y86" si="25">+SUM(W84:X84)</f>
        <v>0</v>
      </c>
    </row>
    <row r="85" spans="1:25" x14ac:dyDescent="0.3">
      <c r="A85" s="16" t="s">
        <v>42</v>
      </c>
      <c r="B85" s="29"/>
      <c r="C85" s="29"/>
      <c r="D85" s="30">
        <f>+SUM(B85:C85)</f>
        <v>0</v>
      </c>
      <c r="E85" s="29"/>
      <c r="F85" s="29"/>
      <c r="G85" s="30">
        <f>+SUM(E85:F85)</f>
        <v>0</v>
      </c>
      <c r="H85" s="31"/>
      <c r="I85" s="31"/>
      <c r="J85" s="30">
        <f>+SUM(H85:I85)</f>
        <v>0</v>
      </c>
      <c r="K85" s="31"/>
      <c r="L85" s="31"/>
      <c r="M85" s="30">
        <f>+SUM(K85:L85)</f>
        <v>0</v>
      </c>
      <c r="N85" s="29"/>
      <c r="O85" s="29"/>
      <c r="P85" s="30">
        <f>+SUM(N85:O85)</f>
        <v>0</v>
      </c>
      <c r="Q85" s="29"/>
      <c r="R85" s="29"/>
      <c r="S85" s="30">
        <f>+SUM(Q85:R85)</f>
        <v>0</v>
      </c>
      <c r="T85" s="29"/>
      <c r="U85" s="29"/>
      <c r="V85" s="30">
        <f t="shared" si="24"/>
        <v>0</v>
      </c>
      <c r="W85" s="29"/>
      <c r="X85" s="29"/>
      <c r="Y85" s="32">
        <f t="shared" si="25"/>
        <v>0</v>
      </c>
    </row>
    <row r="86" spans="1:25" x14ac:dyDescent="0.3">
      <c r="A86" s="16" t="s">
        <v>43</v>
      </c>
      <c r="B86" s="29"/>
      <c r="C86" s="29"/>
      <c r="D86" s="30">
        <f>+SUM(B86:C86)</f>
        <v>0</v>
      </c>
      <c r="E86" s="29"/>
      <c r="F86" s="29"/>
      <c r="G86" s="30">
        <f>+SUM(E86:F86)</f>
        <v>0</v>
      </c>
      <c r="H86" s="31"/>
      <c r="I86" s="31"/>
      <c r="J86" s="30">
        <f>+SUM(H86:I86)</f>
        <v>0</v>
      </c>
      <c r="K86" s="31"/>
      <c r="L86" s="31"/>
      <c r="M86" s="30">
        <f>+SUM(K86:L86)</f>
        <v>0</v>
      </c>
      <c r="N86" s="29"/>
      <c r="O86" s="29"/>
      <c r="P86" s="30">
        <f>+SUM(N86:O86)</f>
        <v>0</v>
      </c>
      <c r="Q86" s="29"/>
      <c r="R86" s="29"/>
      <c r="S86" s="30">
        <f>+SUM(Q86:R86)</f>
        <v>0</v>
      </c>
      <c r="T86" s="29"/>
      <c r="U86" s="29"/>
      <c r="V86" s="30">
        <f t="shared" si="24"/>
        <v>0</v>
      </c>
      <c r="W86" s="29"/>
      <c r="X86" s="29"/>
      <c r="Y86" s="32">
        <f t="shared" si="25"/>
        <v>0</v>
      </c>
    </row>
    <row r="87" spans="1:25" x14ac:dyDescent="0.3">
      <c r="A87" s="28" t="s">
        <v>19</v>
      </c>
      <c r="B87" s="35">
        <f t="shared" ref="B87:M87" si="26">+B84+B85+B86</f>
        <v>0</v>
      </c>
      <c r="C87" s="35">
        <f t="shared" si="26"/>
        <v>0</v>
      </c>
      <c r="D87" s="35">
        <f t="shared" si="26"/>
        <v>0</v>
      </c>
      <c r="E87" s="35">
        <f t="shared" si="26"/>
        <v>0</v>
      </c>
      <c r="F87" s="35">
        <f t="shared" si="26"/>
        <v>0</v>
      </c>
      <c r="G87" s="35">
        <f t="shared" si="26"/>
        <v>0</v>
      </c>
      <c r="H87" s="35">
        <f t="shared" si="26"/>
        <v>0</v>
      </c>
      <c r="I87" s="35">
        <f t="shared" si="26"/>
        <v>0</v>
      </c>
      <c r="J87" s="35">
        <f t="shared" ref="J87:L87" si="27">+J84+J85+J86</f>
        <v>0</v>
      </c>
      <c r="K87" s="35">
        <f t="shared" si="27"/>
        <v>0</v>
      </c>
      <c r="L87" s="35">
        <f t="shared" si="27"/>
        <v>0</v>
      </c>
      <c r="M87" s="35">
        <f t="shared" si="26"/>
        <v>0</v>
      </c>
      <c r="N87" s="35">
        <f t="shared" ref="N87:S87" si="28">+N84+N85+N86</f>
        <v>0</v>
      </c>
      <c r="O87" s="35">
        <f t="shared" si="28"/>
        <v>0</v>
      </c>
      <c r="P87" s="35">
        <f t="shared" si="28"/>
        <v>0</v>
      </c>
      <c r="Q87" s="35">
        <f t="shared" si="28"/>
        <v>0</v>
      </c>
      <c r="R87" s="35">
        <f t="shared" si="28"/>
        <v>0</v>
      </c>
      <c r="S87" s="35">
        <f t="shared" si="28"/>
        <v>0</v>
      </c>
      <c r="T87" s="35">
        <f t="shared" ref="T87:Y87" si="29">+T84+T85+T86</f>
        <v>0</v>
      </c>
      <c r="U87" s="35">
        <f t="shared" si="29"/>
        <v>0</v>
      </c>
      <c r="V87" s="35">
        <f t="shared" si="29"/>
        <v>0</v>
      </c>
      <c r="W87" s="35">
        <f t="shared" si="29"/>
        <v>0</v>
      </c>
      <c r="X87" s="35">
        <f t="shared" si="29"/>
        <v>0</v>
      </c>
      <c r="Y87" s="131">
        <f t="shared" si="29"/>
        <v>0</v>
      </c>
    </row>
    <row r="88" spans="1:25" x14ac:dyDescent="0.3">
      <c r="A88" s="28" t="s">
        <v>44</v>
      </c>
      <c r="B88" s="29"/>
      <c r="C88" s="29"/>
      <c r="D88" s="30">
        <f t="shared" ref="D88:D93" si="30">+SUM(B88:C88)</f>
        <v>0</v>
      </c>
      <c r="E88" s="29"/>
      <c r="F88" s="29"/>
      <c r="G88" s="30">
        <f t="shared" ref="G88:G93" si="31">+SUM(E88:F88)</f>
        <v>0</v>
      </c>
      <c r="H88" s="31"/>
      <c r="I88" s="31"/>
      <c r="J88" s="30">
        <f t="shared" ref="J88:J93" si="32">+SUM(H88:I88)</f>
        <v>0</v>
      </c>
      <c r="K88" s="31"/>
      <c r="L88" s="31"/>
      <c r="M88" s="30">
        <f t="shared" ref="M88:M93" si="33">+SUM(K88:L88)</f>
        <v>0</v>
      </c>
      <c r="N88" s="29"/>
      <c r="O88" s="29"/>
      <c r="P88" s="30">
        <f t="shared" ref="P88:P93" si="34">+SUM(N88:O88)</f>
        <v>0</v>
      </c>
      <c r="Q88" s="29"/>
      <c r="R88" s="29"/>
      <c r="S88" s="30">
        <f t="shared" ref="S88:S93" si="35">+SUM(Q88:R88)</f>
        <v>0</v>
      </c>
      <c r="T88" s="29"/>
      <c r="U88" s="29"/>
      <c r="V88" s="30">
        <f t="shared" ref="V88:V93" si="36">+SUM(T88:U88)</f>
        <v>0</v>
      </c>
      <c r="W88" s="29"/>
      <c r="X88" s="29"/>
      <c r="Y88" s="32">
        <f t="shared" ref="Y88:Y93" si="37">+SUM(W88:X88)</f>
        <v>0</v>
      </c>
    </row>
    <row r="89" spans="1:25" x14ac:dyDescent="0.3">
      <c r="A89" s="28" t="s">
        <v>45</v>
      </c>
      <c r="B89" s="29"/>
      <c r="C89" s="29"/>
      <c r="D89" s="30">
        <f t="shared" si="30"/>
        <v>0</v>
      </c>
      <c r="E89" s="29"/>
      <c r="F89" s="29"/>
      <c r="G89" s="30">
        <f t="shared" si="31"/>
        <v>0</v>
      </c>
      <c r="H89" s="31"/>
      <c r="I89" s="31"/>
      <c r="J89" s="30">
        <f t="shared" si="32"/>
        <v>0</v>
      </c>
      <c r="K89" s="31"/>
      <c r="L89" s="31"/>
      <c r="M89" s="30">
        <f t="shared" si="33"/>
        <v>0</v>
      </c>
      <c r="N89" s="29"/>
      <c r="O89" s="29"/>
      <c r="P89" s="30">
        <f t="shared" si="34"/>
        <v>0</v>
      </c>
      <c r="Q89" s="29"/>
      <c r="R89" s="29"/>
      <c r="S89" s="30">
        <f t="shared" si="35"/>
        <v>0</v>
      </c>
      <c r="T89" s="29"/>
      <c r="U89" s="29"/>
      <c r="V89" s="30">
        <f t="shared" si="36"/>
        <v>0</v>
      </c>
      <c r="W89" s="29"/>
      <c r="X89" s="29"/>
      <c r="Y89" s="32">
        <f t="shared" si="37"/>
        <v>0</v>
      </c>
    </row>
    <row r="90" spans="1:25" x14ac:dyDescent="0.3">
      <c r="A90" s="16" t="s">
        <v>46</v>
      </c>
      <c r="B90" s="29"/>
      <c r="C90" s="29"/>
      <c r="D90" s="30">
        <f t="shared" si="30"/>
        <v>0</v>
      </c>
      <c r="E90" s="29"/>
      <c r="F90" s="29"/>
      <c r="G90" s="30">
        <f t="shared" si="31"/>
        <v>0</v>
      </c>
      <c r="H90" s="31"/>
      <c r="I90" s="31"/>
      <c r="J90" s="30">
        <f t="shared" si="32"/>
        <v>0</v>
      </c>
      <c r="K90" s="31"/>
      <c r="L90" s="31"/>
      <c r="M90" s="30">
        <f t="shared" si="33"/>
        <v>0</v>
      </c>
      <c r="N90" s="29"/>
      <c r="O90" s="29"/>
      <c r="P90" s="30">
        <f t="shared" si="34"/>
        <v>0</v>
      </c>
      <c r="Q90" s="29"/>
      <c r="R90" s="29"/>
      <c r="S90" s="30">
        <f t="shared" si="35"/>
        <v>0</v>
      </c>
      <c r="T90" s="29"/>
      <c r="U90" s="29"/>
      <c r="V90" s="30">
        <f t="shared" si="36"/>
        <v>0</v>
      </c>
      <c r="W90" s="29"/>
      <c r="X90" s="29"/>
      <c r="Y90" s="32">
        <f t="shared" si="37"/>
        <v>0</v>
      </c>
    </row>
    <row r="91" spans="1:25" x14ac:dyDescent="0.3">
      <c r="A91" s="16" t="s">
        <v>296</v>
      </c>
      <c r="B91" s="29"/>
      <c r="C91" s="29"/>
      <c r="D91" s="30">
        <f t="shared" si="30"/>
        <v>0</v>
      </c>
      <c r="E91" s="29"/>
      <c r="F91" s="29"/>
      <c r="G91" s="30">
        <f t="shared" si="31"/>
        <v>0</v>
      </c>
      <c r="H91" s="31"/>
      <c r="I91" s="31"/>
      <c r="J91" s="30">
        <f t="shared" si="32"/>
        <v>0</v>
      </c>
      <c r="K91" s="31"/>
      <c r="L91" s="31"/>
      <c r="M91" s="30">
        <f t="shared" si="33"/>
        <v>0</v>
      </c>
      <c r="N91" s="29"/>
      <c r="O91" s="29"/>
      <c r="P91" s="30">
        <f t="shared" si="34"/>
        <v>0</v>
      </c>
      <c r="Q91" s="29"/>
      <c r="R91" s="29"/>
      <c r="S91" s="30">
        <f t="shared" si="35"/>
        <v>0</v>
      </c>
      <c r="T91" s="29"/>
      <c r="U91" s="29"/>
      <c r="V91" s="30">
        <f t="shared" si="36"/>
        <v>0</v>
      </c>
      <c r="W91" s="29"/>
      <c r="X91" s="29"/>
      <c r="Y91" s="32">
        <f t="shared" si="37"/>
        <v>0</v>
      </c>
    </row>
    <row r="92" spans="1:25" x14ac:dyDescent="0.3">
      <c r="A92" s="28" t="s">
        <v>48</v>
      </c>
      <c r="B92" s="29"/>
      <c r="C92" s="29"/>
      <c r="D92" s="30">
        <f t="shared" si="30"/>
        <v>0</v>
      </c>
      <c r="E92" s="29"/>
      <c r="F92" s="29"/>
      <c r="G92" s="30">
        <f t="shared" si="31"/>
        <v>0</v>
      </c>
      <c r="H92" s="31"/>
      <c r="I92" s="31"/>
      <c r="J92" s="30">
        <f t="shared" si="32"/>
        <v>0</v>
      </c>
      <c r="K92" s="31"/>
      <c r="L92" s="31"/>
      <c r="M92" s="30">
        <f t="shared" si="33"/>
        <v>0</v>
      </c>
      <c r="N92" s="29"/>
      <c r="O92" s="29"/>
      <c r="P92" s="30">
        <f t="shared" si="34"/>
        <v>0</v>
      </c>
      <c r="Q92" s="29"/>
      <c r="R92" s="29"/>
      <c r="S92" s="30">
        <f t="shared" si="35"/>
        <v>0</v>
      </c>
      <c r="T92" s="29"/>
      <c r="U92" s="29"/>
      <c r="V92" s="30">
        <f t="shared" si="36"/>
        <v>0</v>
      </c>
      <c r="W92" s="29"/>
      <c r="X92" s="29"/>
      <c r="Y92" s="32">
        <f t="shared" si="37"/>
        <v>0</v>
      </c>
    </row>
    <row r="93" spans="1:25" ht="25.5" x14ac:dyDescent="0.3">
      <c r="A93" s="184" t="s">
        <v>49</v>
      </c>
      <c r="B93" s="36"/>
      <c r="C93" s="36"/>
      <c r="D93" s="33">
        <f t="shared" si="30"/>
        <v>0</v>
      </c>
      <c r="E93" s="36"/>
      <c r="F93" s="36"/>
      <c r="G93" s="33">
        <f t="shared" si="31"/>
        <v>0</v>
      </c>
      <c r="H93" s="37"/>
      <c r="I93" s="37"/>
      <c r="J93" s="33">
        <f t="shared" si="32"/>
        <v>0</v>
      </c>
      <c r="K93" s="37"/>
      <c r="L93" s="37"/>
      <c r="M93" s="33">
        <f t="shared" si="33"/>
        <v>0</v>
      </c>
      <c r="N93" s="36"/>
      <c r="O93" s="36"/>
      <c r="P93" s="33">
        <f t="shared" si="34"/>
        <v>0</v>
      </c>
      <c r="Q93" s="36"/>
      <c r="R93" s="36"/>
      <c r="S93" s="33">
        <f t="shared" si="35"/>
        <v>0</v>
      </c>
      <c r="T93" s="36"/>
      <c r="U93" s="36"/>
      <c r="V93" s="33">
        <f t="shared" si="36"/>
        <v>0</v>
      </c>
      <c r="W93" s="36"/>
      <c r="X93" s="36"/>
      <c r="Y93" s="34">
        <f t="shared" si="37"/>
        <v>0</v>
      </c>
    </row>
    <row r="95" spans="1:25" x14ac:dyDescent="0.3">
      <c r="A95" s="601" t="s">
        <v>50</v>
      </c>
      <c r="B95" s="588">
        <v>2013</v>
      </c>
      <c r="C95" s="588"/>
      <c r="D95" s="588"/>
      <c r="E95" s="588">
        <v>2014</v>
      </c>
      <c r="F95" s="588"/>
      <c r="G95" s="588"/>
      <c r="H95" s="588">
        <v>2015</v>
      </c>
      <c r="I95" s="588"/>
      <c r="J95" s="588"/>
      <c r="K95" s="588">
        <v>2016</v>
      </c>
      <c r="L95" s="588"/>
      <c r="M95" s="588"/>
      <c r="N95" s="588">
        <v>2017</v>
      </c>
      <c r="O95" s="588"/>
      <c r="P95" s="588"/>
      <c r="Q95" s="588">
        <v>2018</v>
      </c>
      <c r="R95" s="588"/>
      <c r="S95" s="588"/>
      <c r="T95" s="588">
        <v>2019</v>
      </c>
      <c r="U95" s="588"/>
      <c r="V95" s="588"/>
      <c r="W95" s="588">
        <v>2020</v>
      </c>
      <c r="X95" s="588"/>
      <c r="Y95" s="588"/>
    </row>
    <row r="96" spans="1:25" x14ac:dyDescent="0.3">
      <c r="A96" s="602"/>
      <c r="B96" s="588"/>
      <c r="C96" s="588"/>
      <c r="D96" s="588"/>
      <c r="E96" s="588"/>
      <c r="F96" s="588"/>
      <c r="G96" s="588"/>
      <c r="H96" s="588"/>
      <c r="I96" s="588"/>
      <c r="J96" s="588"/>
      <c r="K96" s="588"/>
      <c r="L96" s="588"/>
      <c r="M96" s="588"/>
      <c r="N96" s="588"/>
      <c r="O96" s="588"/>
      <c r="P96" s="588"/>
      <c r="Q96" s="588"/>
      <c r="R96" s="588"/>
      <c r="S96" s="588"/>
      <c r="T96" s="588"/>
      <c r="U96" s="588"/>
      <c r="V96" s="588"/>
      <c r="W96" s="588"/>
      <c r="X96" s="588"/>
      <c r="Y96" s="588"/>
    </row>
    <row r="97" spans="1:25" x14ac:dyDescent="0.3">
      <c r="A97" s="603"/>
      <c r="B97" s="463" t="s">
        <v>33</v>
      </c>
      <c r="C97" s="463" t="s">
        <v>34</v>
      </c>
      <c r="D97" s="463" t="s">
        <v>35</v>
      </c>
      <c r="E97" s="463" t="s">
        <v>33</v>
      </c>
      <c r="F97" s="463" t="s">
        <v>34</v>
      </c>
      <c r="G97" s="463" t="s">
        <v>35</v>
      </c>
      <c r="H97" s="463" t="s">
        <v>33</v>
      </c>
      <c r="I97" s="463" t="s">
        <v>34</v>
      </c>
      <c r="J97" s="463" t="s">
        <v>35</v>
      </c>
      <c r="K97" s="463" t="s">
        <v>33</v>
      </c>
      <c r="L97" s="463" t="s">
        <v>34</v>
      </c>
      <c r="M97" s="463" t="s">
        <v>35</v>
      </c>
      <c r="N97" s="463" t="s">
        <v>33</v>
      </c>
      <c r="O97" s="463" t="s">
        <v>34</v>
      </c>
      <c r="P97" s="463" t="s">
        <v>35</v>
      </c>
      <c r="Q97" s="463" t="s">
        <v>33</v>
      </c>
      <c r="R97" s="463" t="s">
        <v>34</v>
      </c>
      <c r="S97" s="463" t="s">
        <v>35</v>
      </c>
      <c r="T97" s="463" t="s">
        <v>33</v>
      </c>
      <c r="U97" s="463" t="s">
        <v>34</v>
      </c>
      <c r="V97" s="463" t="s">
        <v>35</v>
      </c>
      <c r="W97" s="463" t="s">
        <v>33</v>
      </c>
      <c r="X97" s="463" t="s">
        <v>34</v>
      </c>
      <c r="Y97" s="463" t="s">
        <v>35</v>
      </c>
    </row>
    <row r="98" spans="1:25" x14ac:dyDescent="0.3">
      <c r="A98" s="38" t="s">
        <v>41</v>
      </c>
      <c r="B98" s="39" t="str">
        <f t="shared" ref="B98:D98" si="38">IF(B84=0,"",B84*100/B$75)</f>
        <v/>
      </c>
      <c r="C98" s="39" t="str">
        <f t="shared" si="38"/>
        <v/>
      </c>
      <c r="D98" s="39" t="str">
        <f t="shared" si="38"/>
        <v/>
      </c>
      <c r="E98" s="39" t="str">
        <f t="shared" ref="E98:S98" si="39">IF(E84=0,"",E84*100/E$75)</f>
        <v/>
      </c>
      <c r="F98" s="39" t="str">
        <f t="shared" si="39"/>
        <v/>
      </c>
      <c r="G98" s="39" t="str">
        <f t="shared" si="39"/>
        <v/>
      </c>
      <c r="H98" s="39" t="str">
        <f t="shared" si="39"/>
        <v/>
      </c>
      <c r="I98" s="39" t="str">
        <f t="shared" si="39"/>
        <v/>
      </c>
      <c r="J98" s="39" t="str">
        <f t="shared" si="39"/>
        <v/>
      </c>
      <c r="K98" s="39" t="str">
        <f t="shared" si="39"/>
        <v/>
      </c>
      <c r="L98" s="39" t="str">
        <f t="shared" si="39"/>
        <v/>
      </c>
      <c r="M98" s="39" t="str">
        <f t="shared" si="39"/>
        <v/>
      </c>
      <c r="N98" s="39" t="str">
        <f t="shared" si="39"/>
        <v/>
      </c>
      <c r="O98" s="39" t="str">
        <f t="shared" si="39"/>
        <v/>
      </c>
      <c r="P98" s="39" t="str">
        <f t="shared" si="39"/>
        <v/>
      </c>
      <c r="Q98" s="39" t="str">
        <f t="shared" si="39"/>
        <v/>
      </c>
      <c r="R98" s="39" t="str">
        <f t="shared" si="39"/>
        <v/>
      </c>
      <c r="S98" s="39" t="str">
        <f t="shared" si="39"/>
        <v/>
      </c>
      <c r="T98" s="39" t="str">
        <f t="shared" ref="T98:Y98" si="40">IF(T84=0,"",T84*100/T$75)</f>
        <v/>
      </c>
      <c r="U98" s="39" t="str">
        <f t="shared" si="40"/>
        <v/>
      </c>
      <c r="V98" s="39" t="str">
        <f t="shared" si="40"/>
        <v/>
      </c>
      <c r="W98" s="39" t="str">
        <f t="shared" si="40"/>
        <v/>
      </c>
      <c r="X98" s="39" t="str">
        <f t="shared" si="40"/>
        <v/>
      </c>
      <c r="Y98" s="120" t="str">
        <f t="shared" si="40"/>
        <v/>
      </c>
    </row>
    <row r="99" spans="1:25" x14ac:dyDescent="0.3">
      <c r="A99" s="40" t="s">
        <v>42</v>
      </c>
      <c r="B99" s="41" t="str">
        <f t="shared" ref="B99:D99" si="41">IF(B85=0,"",B85*100/B$75)</f>
        <v/>
      </c>
      <c r="C99" s="41" t="str">
        <f t="shared" si="41"/>
        <v/>
      </c>
      <c r="D99" s="41" t="str">
        <f t="shared" si="41"/>
        <v/>
      </c>
      <c r="E99" s="41" t="str">
        <f t="shared" ref="E99:S99" si="42">IF(E85=0,"",E85*100/E$75)</f>
        <v/>
      </c>
      <c r="F99" s="41" t="str">
        <f t="shared" si="42"/>
        <v/>
      </c>
      <c r="G99" s="41" t="str">
        <f t="shared" si="42"/>
        <v/>
      </c>
      <c r="H99" s="41" t="str">
        <f t="shared" si="42"/>
        <v/>
      </c>
      <c r="I99" s="41" t="str">
        <f t="shared" si="42"/>
        <v/>
      </c>
      <c r="J99" s="41" t="str">
        <f t="shared" si="42"/>
        <v/>
      </c>
      <c r="K99" s="41" t="str">
        <f t="shared" si="42"/>
        <v/>
      </c>
      <c r="L99" s="41" t="str">
        <f t="shared" si="42"/>
        <v/>
      </c>
      <c r="M99" s="41" t="str">
        <f t="shared" si="42"/>
        <v/>
      </c>
      <c r="N99" s="41" t="str">
        <f t="shared" si="42"/>
        <v/>
      </c>
      <c r="O99" s="41" t="str">
        <f t="shared" si="42"/>
        <v/>
      </c>
      <c r="P99" s="41" t="str">
        <f t="shared" si="42"/>
        <v/>
      </c>
      <c r="Q99" s="41" t="str">
        <f t="shared" si="42"/>
        <v/>
      </c>
      <c r="R99" s="41" t="str">
        <f t="shared" si="42"/>
        <v/>
      </c>
      <c r="S99" s="41" t="str">
        <f t="shared" si="42"/>
        <v/>
      </c>
      <c r="T99" s="41" t="str">
        <f t="shared" ref="T99:Y99" si="43">IF(T85=0,"",T85*100/T$75)</f>
        <v/>
      </c>
      <c r="U99" s="41" t="str">
        <f t="shared" si="43"/>
        <v/>
      </c>
      <c r="V99" s="41" t="str">
        <f t="shared" si="43"/>
        <v/>
      </c>
      <c r="W99" s="41" t="str">
        <f t="shared" si="43"/>
        <v/>
      </c>
      <c r="X99" s="41" t="str">
        <f t="shared" si="43"/>
        <v/>
      </c>
      <c r="Y99" s="121" t="str">
        <f t="shared" si="43"/>
        <v/>
      </c>
    </row>
    <row r="100" spans="1:25" x14ac:dyDescent="0.3">
      <c r="A100" s="40" t="s">
        <v>43</v>
      </c>
      <c r="B100" s="41" t="str">
        <f t="shared" ref="B100:D100" si="44">IF(B86=0,"",B86*100/B$75)</f>
        <v/>
      </c>
      <c r="C100" s="41" t="str">
        <f t="shared" si="44"/>
        <v/>
      </c>
      <c r="D100" s="41" t="str">
        <f t="shared" si="44"/>
        <v/>
      </c>
      <c r="E100" s="41" t="str">
        <f t="shared" ref="E100:S100" si="45">IF(E86=0,"",E86*100/E$75)</f>
        <v/>
      </c>
      <c r="F100" s="41" t="str">
        <f t="shared" si="45"/>
        <v/>
      </c>
      <c r="G100" s="41" t="str">
        <f t="shared" si="45"/>
        <v/>
      </c>
      <c r="H100" s="41" t="str">
        <f t="shared" si="45"/>
        <v/>
      </c>
      <c r="I100" s="41" t="str">
        <f t="shared" si="45"/>
        <v/>
      </c>
      <c r="J100" s="41" t="str">
        <f t="shared" si="45"/>
        <v/>
      </c>
      <c r="K100" s="41" t="str">
        <f t="shared" si="45"/>
        <v/>
      </c>
      <c r="L100" s="41" t="str">
        <f t="shared" si="45"/>
        <v/>
      </c>
      <c r="M100" s="41" t="str">
        <f t="shared" si="45"/>
        <v/>
      </c>
      <c r="N100" s="41" t="str">
        <f t="shared" si="45"/>
        <v/>
      </c>
      <c r="O100" s="41" t="str">
        <f t="shared" si="45"/>
        <v/>
      </c>
      <c r="P100" s="41" t="str">
        <f t="shared" si="45"/>
        <v/>
      </c>
      <c r="Q100" s="41" t="str">
        <f t="shared" si="45"/>
        <v/>
      </c>
      <c r="R100" s="41" t="str">
        <f t="shared" si="45"/>
        <v/>
      </c>
      <c r="S100" s="41" t="str">
        <f t="shared" si="45"/>
        <v/>
      </c>
      <c r="T100" s="41" t="str">
        <f t="shared" ref="T100:Y100" si="46">IF(T86=0,"",T86*100/T$75)</f>
        <v/>
      </c>
      <c r="U100" s="41" t="str">
        <f t="shared" si="46"/>
        <v/>
      </c>
      <c r="V100" s="41" t="str">
        <f t="shared" si="46"/>
        <v/>
      </c>
      <c r="W100" s="41" t="str">
        <f t="shared" si="46"/>
        <v/>
      </c>
      <c r="X100" s="41" t="str">
        <f t="shared" si="46"/>
        <v/>
      </c>
      <c r="Y100" s="121" t="str">
        <f t="shared" si="46"/>
        <v/>
      </c>
    </row>
    <row r="101" spans="1:25" x14ac:dyDescent="0.3">
      <c r="A101" s="42" t="s">
        <v>19</v>
      </c>
      <c r="B101" s="41" t="str">
        <f t="shared" ref="B101:D101" si="47">IFERROR(B87*100/B75,"")</f>
        <v/>
      </c>
      <c r="C101" s="41" t="str">
        <f t="shared" si="47"/>
        <v/>
      </c>
      <c r="D101" s="41" t="str">
        <f t="shared" si="47"/>
        <v/>
      </c>
      <c r="E101" s="41" t="str">
        <f t="shared" ref="E101:S101" si="48">IFERROR(E87*100/E75,"")</f>
        <v/>
      </c>
      <c r="F101" s="41" t="str">
        <f t="shared" si="48"/>
        <v/>
      </c>
      <c r="G101" s="41" t="str">
        <f t="shared" si="48"/>
        <v/>
      </c>
      <c r="H101" s="41" t="str">
        <f t="shared" si="48"/>
        <v/>
      </c>
      <c r="I101" s="41" t="str">
        <f t="shared" si="48"/>
        <v/>
      </c>
      <c r="J101" s="41" t="str">
        <f t="shared" si="48"/>
        <v/>
      </c>
      <c r="K101" s="41" t="str">
        <f t="shared" si="48"/>
        <v/>
      </c>
      <c r="L101" s="41" t="str">
        <f t="shared" si="48"/>
        <v/>
      </c>
      <c r="M101" s="41" t="str">
        <f t="shared" si="48"/>
        <v/>
      </c>
      <c r="N101" s="41" t="str">
        <f t="shared" si="48"/>
        <v/>
      </c>
      <c r="O101" s="41" t="str">
        <f t="shared" si="48"/>
        <v/>
      </c>
      <c r="P101" s="41" t="str">
        <f t="shared" si="48"/>
        <v/>
      </c>
      <c r="Q101" s="41" t="str">
        <f t="shared" si="48"/>
        <v/>
      </c>
      <c r="R101" s="41" t="str">
        <f t="shared" si="48"/>
        <v/>
      </c>
      <c r="S101" s="41" t="str">
        <f t="shared" si="48"/>
        <v/>
      </c>
      <c r="T101" s="41" t="str">
        <f t="shared" ref="T101:Y101" si="49">IFERROR(T87*100/T75,"")</f>
        <v/>
      </c>
      <c r="U101" s="41" t="str">
        <f t="shared" si="49"/>
        <v/>
      </c>
      <c r="V101" s="41" t="str">
        <f t="shared" si="49"/>
        <v/>
      </c>
      <c r="W101" s="41" t="str">
        <f t="shared" si="49"/>
        <v/>
      </c>
      <c r="X101" s="41" t="str">
        <f t="shared" si="49"/>
        <v/>
      </c>
      <c r="Y101" s="121" t="str">
        <f t="shared" si="49"/>
        <v/>
      </c>
    </row>
    <row r="102" spans="1:25" x14ac:dyDescent="0.3">
      <c r="A102" s="28" t="s">
        <v>44</v>
      </c>
      <c r="B102" s="41" t="str">
        <f t="shared" ref="B102:D102" si="50">IF(B88=0,"",B88*100/B87)</f>
        <v/>
      </c>
      <c r="C102" s="41" t="str">
        <f t="shared" si="50"/>
        <v/>
      </c>
      <c r="D102" s="41" t="str">
        <f t="shared" si="50"/>
        <v/>
      </c>
      <c r="E102" s="41" t="str">
        <f t="shared" ref="E102:S102" si="51">IF(E88=0,"",E88*100/E87)</f>
        <v/>
      </c>
      <c r="F102" s="41" t="str">
        <f t="shared" si="51"/>
        <v/>
      </c>
      <c r="G102" s="41" t="str">
        <f t="shared" si="51"/>
        <v/>
      </c>
      <c r="H102" s="41" t="str">
        <f t="shared" si="51"/>
        <v/>
      </c>
      <c r="I102" s="41" t="str">
        <f t="shared" si="51"/>
        <v/>
      </c>
      <c r="J102" s="41" t="str">
        <f t="shared" si="51"/>
        <v/>
      </c>
      <c r="K102" s="41" t="str">
        <f t="shared" si="51"/>
        <v/>
      </c>
      <c r="L102" s="41" t="str">
        <f t="shared" si="51"/>
        <v/>
      </c>
      <c r="M102" s="41" t="str">
        <f t="shared" si="51"/>
        <v/>
      </c>
      <c r="N102" s="41" t="str">
        <f t="shared" si="51"/>
        <v/>
      </c>
      <c r="O102" s="41" t="str">
        <f t="shared" si="51"/>
        <v/>
      </c>
      <c r="P102" s="41" t="str">
        <f t="shared" si="51"/>
        <v/>
      </c>
      <c r="Q102" s="41" t="str">
        <f t="shared" si="51"/>
        <v/>
      </c>
      <c r="R102" s="41" t="str">
        <f t="shared" si="51"/>
        <v/>
      </c>
      <c r="S102" s="41" t="str">
        <f t="shared" si="51"/>
        <v/>
      </c>
      <c r="T102" s="41" t="str">
        <f t="shared" ref="T102:Y102" si="52">IF(T88=0,"",T88*100/T87)</f>
        <v/>
      </c>
      <c r="U102" s="41" t="str">
        <f t="shared" si="52"/>
        <v/>
      </c>
      <c r="V102" s="41" t="str">
        <f t="shared" si="52"/>
        <v/>
      </c>
      <c r="W102" s="41" t="str">
        <f t="shared" si="52"/>
        <v/>
      </c>
      <c r="X102" s="41" t="str">
        <f t="shared" si="52"/>
        <v/>
      </c>
      <c r="Y102" s="121" t="str">
        <f t="shared" si="52"/>
        <v/>
      </c>
    </row>
    <row r="103" spans="1:25" x14ac:dyDescent="0.3">
      <c r="A103" s="28" t="s">
        <v>45</v>
      </c>
      <c r="B103" s="41" t="str">
        <f t="shared" ref="B103:D103" si="53">IF(B89=0,"",B89*100/B86)</f>
        <v/>
      </c>
      <c r="C103" s="41" t="str">
        <f t="shared" si="53"/>
        <v/>
      </c>
      <c r="D103" s="41" t="str">
        <f t="shared" si="53"/>
        <v/>
      </c>
      <c r="E103" s="41" t="str">
        <f t="shared" ref="E103:S103" si="54">IF(E89=0,"",E89*100/E86)</f>
        <v/>
      </c>
      <c r="F103" s="41" t="str">
        <f t="shared" si="54"/>
        <v/>
      </c>
      <c r="G103" s="41" t="str">
        <f t="shared" si="54"/>
        <v/>
      </c>
      <c r="H103" s="41" t="str">
        <f t="shared" si="54"/>
        <v/>
      </c>
      <c r="I103" s="41" t="str">
        <f t="shared" si="54"/>
        <v/>
      </c>
      <c r="J103" s="41" t="str">
        <f t="shared" si="54"/>
        <v/>
      </c>
      <c r="K103" s="41" t="str">
        <f t="shared" si="54"/>
        <v/>
      </c>
      <c r="L103" s="41" t="str">
        <f t="shared" si="54"/>
        <v/>
      </c>
      <c r="M103" s="41" t="str">
        <f t="shared" si="54"/>
        <v/>
      </c>
      <c r="N103" s="41" t="str">
        <f t="shared" si="54"/>
        <v/>
      </c>
      <c r="O103" s="41" t="str">
        <f t="shared" si="54"/>
        <v/>
      </c>
      <c r="P103" s="41" t="str">
        <f t="shared" si="54"/>
        <v/>
      </c>
      <c r="Q103" s="41" t="str">
        <f t="shared" si="54"/>
        <v/>
      </c>
      <c r="R103" s="41" t="str">
        <f t="shared" si="54"/>
        <v/>
      </c>
      <c r="S103" s="41" t="str">
        <f t="shared" si="54"/>
        <v/>
      </c>
      <c r="T103" s="41" t="str">
        <f t="shared" ref="T103:Y103" si="55">IF(T89=0,"",T89*100/T86)</f>
        <v/>
      </c>
      <c r="U103" s="41" t="str">
        <f t="shared" si="55"/>
        <v/>
      </c>
      <c r="V103" s="41" t="str">
        <f t="shared" si="55"/>
        <v/>
      </c>
      <c r="W103" s="41" t="str">
        <f t="shared" si="55"/>
        <v/>
      </c>
      <c r="X103" s="41" t="str">
        <f t="shared" si="55"/>
        <v/>
      </c>
      <c r="Y103" s="121" t="str">
        <f t="shared" si="55"/>
        <v/>
      </c>
    </row>
    <row r="104" spans="1:25" x14ac:dyDescent="0.3">
      <c r="A104" s="40" t="s">
        <v>46</v>
      </c>
      <c r="B104" s="41" t="str">
        <f>IF(B90=0,"",B90*100/$B$75)</f>
        <v/>
      </c>
      <c r="C104" s="41" t="str">
        <f>IF(C90=0,"",C90*100/$C$75)</f>
        <v/>
      </c>
      <c r="D104" s="41" t="str">
        <f>IF(D90=0,"",D90*100/$D$75)</f>
        <v/>
      </c>
      <c r="E104" s="41" t="str">
        <f t="shared" ref="E104" si="56">IF(E90=0,"",E90*100/$B$75)</f>
        <v/>
      </c>
      <c r="F104" s="41" t="str">
        <f t="shared" ref="F104" si="57">IF(F90=0,"",F90*100/$C$75)</f>
        <v/>
      </c>
      <c r="G104" s="41" t="str">
        <f t="shared" ref="G104" si="58">IF(G90=0,"",G90*100/$D$75)</f>
        <v/>
      </c>
      <c r="H104" s="41" t="str">
        <f t="shared" ref="H104" si="59">IF(H90=0,"",H90*100/$B$75)</f>
        <v/>
      </c>
      <c r="I104" s="41" t="str">
        <f t="shared" ref="I104" si="60">IF(I90=0,"",I90*100/$C$75)</f>
        <v/>
      </c>
      <c r="J104" s="41" t="str">
        <f t="shared" ref="J104" si="61">IF(J90=0,"",J90*100/$D$75)</f>
        <v/>
      </c>
      <c r="K104" s="41" t="str">
        <f t="shared" ref="K104" si="62">IF(K90=0,"",K90*100/$B$75)</f>
        <v/>
      </c>
      <c r="L104" s="41" t="str">
        <f t="shared" ref="L104" si="63">IF(L90=0,"",L90*100/$C$75)</f>
        <v/>
      </c>
      <c r="M104" s="41" t="str">
        <f t="shared" ref="M104" si="64">IF(M90=0,"",M90*100/$D$75)</f>
        <v/>
      </c>
      <c r="N104" s="41" t="str">
        <f t="shared" ref="N104" si="65">IF(N90=0,"",N90*100/$B$75)</f>
        <v/>
      </c>
      <c r="O104" s="41" t="str">
        <f t="shared" ref="O104" si="66">IF(O90=0,"",O90*100/$C$75)</f>
        <v/>
      </c>
      <c r="P104" s="41" t="str">
        <f t="shared" ref="P104" si="67">IF(P90=0,"",P90*100/$D$75)</f>
        <v/>
      </c>
      <c r="Q104" s="41" t="str">
        <f t="shared" ref="Q104" si="68">IF(Q90=0,"",Q90*100/$B$75)</f>
        <v/>
      </c>
      <c r="R104" s="41" t="str">
        <f t="shared" ref="R104" si="69">IF(R90=0,"",R90*100/$C$75)</f>
        <v/>
      </c>
      <c r="S104" s="41" t="str">
        <f t="shared" ref="S104:S105" si="70">IF(S90=0,"",S90*100/$D$75)</f>
        <v/>
      </c>
      <c r="T104" s="41" t="str">
        <f t="shared" ref="T104:W105" si="71">IF(T90=0,"",T90*100/$B$75)</f>
        <v/>
      </c>
      <c r="U104" s="41" t="str">
        <f t="shared" ref="U104:X105" si="72">IF(U90=0,"",U90*100/$C$75)</f>
        <v/>
      </c>
      <c r="V104" s="41" t="str">
        <f t="shared" ref="V104:Y105" si="73">IF(V90=0,"",V90*100/$D$75)</f>
        <v/>
      </c>
      <c r="W104" s="41" t="str">
        <f t="shared" si="71"/>
        <v/>
      </c>
      <c r="X104" s="41" t="str">
        <f t="shared" si="72"/>
        <v/>
      </c>
      <c r="Y104" s="121" t="str">
        <f t="shared" si="73"/>
        <v/>
      </c>
    </row>
    <row r="105" spans="1:25" x14ac:dyDescent="0.3">
      <c r="A105" s="40" t="s">
        <v>47</v>
      </c>
      <c r="B105" s="41" t="str">
        <f>IF(B91=0,"",B91*100/$B$75)</f>
        <v/>
      </c>
      <c r="C105" s="41" t="str">
        <f>IF(C91=0,"",C91*100/$C$75)</f>
        <v/>
      </c>
      <c r="D105" s="41" t="str">
        <f>IF(D91=0,"",D91*100/$D$75)</f>
        <v/>
      </c>
      <c r="E105" s="41" t="str">
        <f t="shared" ref="E105" si="74">IF(E91=0,"",E91*100/$B$75)</f>
        <v/>
      </c>
      <c r="F105" s="41" t="str">
        <f t="shared" ref="F105" si="75">IF(F91=0,"",F91*100/$C$75)</f>
        <v/>
      </c>
      <c r="G105" s="41" t="str">
        <f t="shared" ref="G105" si="76">IF(G91=0,"",G91*100/$D$75)</f>
        <v/>
      </c>
      <c r="H105" s="41" t="str">
        <f t="shared" ref="H105" si="77">IF(H91=0,"",H91*100/$B$75)</f>
        <v/>
      </c>
      <c r="I105" s="41" t="str">
        <f t="shared" ref="I105" si="78">IF(I91=0,"",I91*100/$C$75)</f>
        <v/>
      </c>
      <c r="J105" s="41" t="str">
        <f t="shared" ref="J105" si="79">IF(J91=0,"",J91*100/$D$75)</f>
        <v/>
      </c>
      <c r="K105" s="41" t="str">
        <f t="shared" ref="K105" si="80">IF(K91=0,"",K91*100/$B$75)</f>
        <v/>
      </c>
      <c r="L105" s="41" t="str">
        <f t="shared" ref="L105" si="81">IF(L91=0,"",L91*100/$C$75)</f>
        <v/>
      </c>
      <c r="M105" s="41" t="str">
        <f t="shared" ref="M105" si="82">IF(M91=0,"",M91*100/$D$75)</f>
        <v/>
      </c>
      <c r="N105" s="41" t="str">
        <f t="shared" ref="N105" si="83">IF(N91=0,"",N91*100/$B$75)</f>
        <v/>
      </c>
      <c r="O105" s="41" t="str">
        <f t="shared" ref="O105" si="84">IF(O91=0,"",O91*100/$C$75)</f>
        <v/>
      </c>
      <c r="P105" s="41" t="str">
        <f t="shared" ref="P105" si="85">IF(P91=0,"",P91*100/$D$75)</f>
        <v/>
      </c>
      <c r="Q105" s="41" t="str">
        <f t="shared" ref="Q105" si="86">IF(Q91=0,"",Q91*100/$B$75)</f>
        <v/>
      </c>
      <c r="R105" s="41" t="str">
        <f t="shared" ref="R105" si="87">IF(R91=0,"",R91*100/$C$75)</f>
        <v/>
      </c>
      <c r="S105" s="41" t="str">
        <f t="shared" si="70"/>
        <v/>
      </c>
      <c r="T105" s="41" t="str">
        <f t="shared" si="71"/>
        <v/>
      </c>
      <c r="U105" s="41" t="str">
        <f t="shared" si="72"/>
        <v/>
      </c>
      <c r="V105" s="41" t="str">
        <f t="shared" si="73"/>
        <v/>
      </c>
      <c r="W105" s="41" t="str">
        <f t="shared" si="71"/>
        <v/>
      </c>
      <c r="X105" s="41" t="str">
        <f t="shared" si="72"/>
        <v/>
      </c>
      <c r="Y105" s="121" t="str">
        <f t="shared" si="73"/>
        <v/>
      </c>
    </row>
    <row r="106" spans="1:25" x14ac:dyDescent="0.3">
      <c r="A106" s="43" t="s">
        <v>48</v>
      </c>
      <c r="B106" s="41" t="str">
        <f t="shared" ref="B106:D106" si="88">IF(B92=0,"",B92*100/B75)</f>
        <v/>
      </c>
      <c r="C106" s="41" t="str">
        <f t="shared" si="88"/>
        <v/>
      </c>
      <c r="D106" s="41" t="str">
        <f t="shared" si="88"/>
        <v/>
      </c>
      <c r="E106" s="41" t="str">
        <f t="shared" ref="E106:S106" si="89">IF(E92=0,"",E92*100/E75)</f>
        <v/>
      </c>
      <c r="F106" s="41" t="str">
        <f t="shared" si="89"/>
        <v/>
      </c>
      <c r="G106" s="41" t="str">
        <f t="shared" si="89"/>
        <v/>
      </c>
      <c r="H106" s="41" t="str">
        <f t="shared" si="89"/>
        <v/>
      </c>
      <c r="I106" s="41" t="str">
        <f t="shared" si="89"/>
        <v/>
      </c>
      <c r="J106" s="41" t="str">
        <f t="shared" si="89"/>
        <v/>
      </c>
      <c r="K106" s="41" t="str">
        <f t="shared" si="89"/>
        <v/>
      </c>
      <c r="L106" s="41" t="str">
        <f t="shared" si="89"/>
        <v/>
      </c>
      <c r="M106" s="41" t="str">
        <f t="shared" si="89"/>
        <v/>
      </c>
      <c r="N106" s="41" t="str">
        <f t="shared" si="89"/>
        <v/>
      </c>
      <c r="O106" s="41" t="str">
        <f t="shared" si="89"/>
        <v/>
      </c>
      <c r="P106" s="41" t="str">
        <f t="shared" si="89"/>
        <v/>
      </c>
      <c r="Q106" s="41" t="str">
        <f t="shared" si="89"/>
        <v/>
      </c>
      <c r="R106" s="41" t="str">
        <f t="shared" si="89"/>
        <v/>
      </c>
      <c r="S106" s="41" t="str">
        <f t="shared" si="89"/>
        <v/>
      </c>
      <c r="T106" s="41" t="str">
        <f t="shared" ref="T106:Y106" si="90">IF(T92=0,"",T92*100/T75)</f>
        <v/>
      </c>
      <c r="U106" s="41" t="str">
        <f t="shared" si="90"/>
        <v/>
      </c>
      <c r="V106" s="41" t="str">
        <f t="shared" si="90"/>
        <v/>
      </c>
      <c r="W106" s="41" t="str">
        <f t="shared" si="90"/>
        <v/>
      </c>
      <c r="X106" s="41" t="str">
        <f t="shared" si="90"/>
        <v/>
      </c>
      <c r="Y106" s="121" t="str">
        <f t="shared" si="90"/>
        <v/>
      </c>
    </row>
    <row r="107" spans="1:25" ht="25.5" x14ac:dyDescent="0.3">
      <c r="A107" s="185" t="s">
        <v>49</v>
      </c>
      <c r="B107" s="44" t="str">
        <f t="shared" ref="B107:D107" si="91">IF(B93=0,"",B93*100/B77)</f>
        <v/>
      </c>
      <c r="C107" s="44" t="str">
        <f t="shared" si="91"/>
        <v/>
      </c>
      <c r="D107" s="44" t="str">
        <f t="shared" si="91"/>
        <v/>
      </c>
      <c r="E107" s="44" t="str">
        <f t="shared" ref="E107:S107" si="92">IF(E93=0,"",E93*100/E77)</f>
        <v/>
      </c>
      <c r="F107" s="44" t="str">
        <f t="shared" si="92"/>
        <v/>
      </c>
      <c r="G107" s="44" t="str">
        <f t="shared" si="92"/>
        <v/>
      </c>
      <c r="H107" s="44" t="str">
        <f t="shared" si="92"/>
        <v/>
      </c>
      <c r="I107" s="44" t="str">
        <f t="shared" si="92"/>
        <v/>
      </c>
      <c r="J107" s="44" t="str">
        <f t="shared" si="92"/>
        <v/>
      </c>
      <c r="K107" s="44" t="str">
        <f t="shared" si="92"/>
        <v/>
      </c>
      <c r="L107" s="44" t="str">
        <f t="shared" si="92"/>
        <v/>
      </c>
      <c r="M107" s="44" t="str">
        <f t="shared" si="92"/>
        <v/>
      </c>
      <c r="N107" s="44" t="str">
        <f t="shared" si="92"/>
        <v/>
      </c>
      <c r="O107" s="44" t="str">
        <f t="shared" si="92"/>
        <v/>
      </c>
      <c r="P107" s="44" t="str">
        <f t="shared" si="92"/>
        <v/>
      </c>
      <c r="Q107" s="44" t="str">
        <f t="shared" si="92"/>
        <v/>
      </c>
      <c r="R107" s="44" t="str">
        <f t="shared" si="92"/>
        <v/>
      </c>
      <c r="S107" s="44" t="str">
        <f t="shared" si="92"/>
        <v/>
      </c>
      <c r="T107" s="44" t="str">
        <f t="shared" ref="T107:Y107" si="93">IF(T93=0,"",T93*100/T77)</f>
        <v/>
      </c>
      <c r="U107" s="44" t="str">
        <f t="shared" si="93"/>
        <v/>
      </c>
      <c r="V107" s="44" t="str">
        <f t="shared" si="93"/>
        <v/>
      </c>
      <c r="W107" s="44" t="str">
        <f t="shared" si="93"/>
        <v/>
      </c>
      <c r="X107" s="44" t="str">
        <f t="shared" si="93"/>
        <v/>
      </c>
      <c r="Y107" s="122" t="str">
        <f t="shared" si="93"/>
        <v/>
      </c>
    </row>
    <row r="108" spans="1:25" x14ac:dyDescent="0.3">
      <c r="A108" s="45" t="s">
        <v>14</v>
      </c>
    </row>
    <row r="109" spans="1:25" x14ac:dyDescent="0.3">
      <c r="A109" s="45"/>
    </row>
    <row r="110" spans="1:25" x14ac:dyDescent="0.3">
      <c r="A110" s="551" t="s">
        <v>54</v>
      </c>
      <c r="B110" s="552"/>
      <c r="C110" s="552"/>
      <c r="D110" s="552"/>
      <c r="E110" s="552"/>
      <c r="F110" s="552"/>
      <c r="G110" s="552"/>
      <c r="H110" s="552"/>
      <c r="I110" s="552"/>
      <c r="J110" s="552"/>
      <c r="K110" s="552"/>
      <c r="L110" s="552"/>
      <c r="M110" s="552"/>
    </row>
    <row r="111" spans="1:25" x14ac:dyDescent="0.3">
      <c r="A111" s="553" t="s">
        <v>55</v>
      </c>
      <c r="B111" s="547">
        <v>2013</v>
      </c>
      <c r="C111" s="589"/>
      <c r="D111" s="547">
        <v>2014</v>
      </c>
      <c r="E111" s="589"/>
      <c r="F111" s="547">
        <v>2015</v>
      </c>
      <c r="G111" s="548"/>
      <c r="H111" s="547">
        <v>2016</v>
      </c>
      <c r="I111" s="548"/>
      <c r="J111" s="547">
        <v>2017</v>
      </c>
      <c r="K111" s="589"/>
      <c r="L111" s="547">
        <v>2018</v>
      </c>
      <c r="M111" s="589"/>
    </row>
    <row r="112" spans="1:25" x14ac:dyDescent="0.3">
      <c r="A112" s="553"/>
      <c r="B112" s="567"/>
      <c r="C112" s="568"/>
      <c r="D112" s="567"/>
      <c r="E112" s="568"/>
      <c r="F112" s="549"/>
      <c r="G112" s="550"/>
      <c r="H112" s="549"/>
      <c r="I112" s="550"/>
      <c r="J112" s="567"/>
      <c r="K112" s="568"/>
      <c r="L112" s="567"/>
      <c r="M112" s="568"/>
    </row>
    <row r="113" spans="1:13" x14ac:dyDescent="0.3">
      <c r="A113" s="553"/>
      <c r="B113" s="46" t="s">
        <v>56</v>
      </c>
      <c r="C113" s="46" t="s">
        <v>57</v>
      </c>
      <c r="D113" s="46" t="s">
        <v>56</v>
      </c>
      <c r="E113" s="46" t="s">
        <v>57</v>
      </c>
      <c r="F113" s="46" t="s">
        <v>56</v>
      </c>
      <c r="G113" s="46" t="s">
        <v>57</v>
      </c>
      <c r="H113" s="46" t="s">
        <v>56</v>
      </c>
      <c r="I113" s="46" t="s">
        <v>57</v>
      </c>
      <c r="J113" s="46" t="s">
        <v>56</v>
      </c>
      <c r="K113" s="46" t="s">
        <v>57</v>
      </c>
      <c r="L113" s="46" t="s">
        <v>56</v>
      </c>
      <c r="M113" s="46" t="s">
        <v>57</v>
      </c>
    </row>
    <row r="114" spans="1:13" x14ac:dyDescent="0.3">
      <c r="A114" s="47" t="s">
        <v>58</v>
      </c>
      <c r="B114" s="48"/>
      <c r="C114" s="49" t="str">
        <f>IF(B114=0,"",B114*100/T42)</f>
        <v/>
      </c>
      <c r="D114" s="48"/>
      <c r="E114" s="49" t="str">
        <f>IF(D114=0,"",D114*100/U42)</f>
        <v/>
      </c>
      <c r="F114" s="48"/>
      <c r="G114" s="49" t="str">
        <f>IF(F114=0,"",F114*100/V42)</f>
        <v/>
      </c>
      <c r="H114" s="48"/>
      <c r="I114" s="49" t="str">
        <f>IF(H114=0,"",H114*100/W42)</f>
        <v/>
      </c>
      <c r="J114" s="48"/>
      <c r="K114" s="49" t="str">
        <f>IF(J114=0,"",J114*100/X42)</f>
        <v/>
      </c>
      <c r="L114" s="48"/>
      <c r="M114" s="50" t="str">
        <f>IF(L114=0,"",L114*100/Z42)</f>
        <v/>
      </c>
    </row>
    <row r="115" spans="1:13" x14ac:dyDescent="0.3">
      <c r="A115" s="186" t="s">
        <v>241</v>
      </c>
      <c r="B115" s="51"/>
      <c r="C115" s="52" t="str">
        <f>IF(B115=0,"",B115*100/T42)</f>
        <v/>
      </c>
      <c r="D115" s="51"/>
      <c r="E115" s="52" t="str">
        <f>IF(D115=0,"",D115*100/U42)</f>
        <v/>
      </c>
      <c r="F115" s="51"/>
      <c r="G115" s="52" t="str">
        <f>IF(F115=0,"",F115*100/V42)</f>
        <v/>
      </c>
      <c r="H115" s="51"/>
      <c r="I115" s="52" t="str">
        <f>IF(H115=0,"",H115*100/W42)</f>
        <v/>
      </c>
      <c r="J115" s="51"/>
      <c r="K115" s="52" t="str">
        <f>IF(J115=0,"",J115*100/X42)</f>
        <v/>
      </c>
      <c r="L115" s="51"/>
      <c r="M115" s="53" t="str">
        <f>IF(L115=0,"",L115*100/Z42)</f>
        <v/>
      </c>
    </row>
    <row r="116" spans="1:13" x14ac:dyDescent="0.3">
      <c r="A116" s="186" t="s">
        <v>59</v>
      </c>
      <c r="B116" s="51"/>
      <c r="C116" s="52" t="str">
        <f>IF(B116=0,"",B116*100/T42)</f>
        <v/>
      </c>
      <c r="D116" s="51"/>
      <c r="E116" s="52" t="str">
        <f>IF(D116=0,"",D116*100/U42)</f>
        <v/>
      </c>
      <c r="F116" s="51"/>
      <c r="G116" s="52" t="str">
        <f>IF(F116=0,"",F116*100/V42)</f>
        <v/>
      </c>
      <c r="H116" s="51"/>
      <c r="I116" s="52" t="str">
        <f>IF(H116=0,"",H116*100/W42)</f>
        <v/>
      </c>
      <c r="J116" s="51"/>
      <c r="K116" s="52" t="str">
        <f>IF(J116=0,"",J116*100/X42)</f>
        <v/>
      </c>
      <c r="L116" s="51"/>
      <c r="M116" s="53" t="str">
        <f>IF(L116=0,"",L116*100/Z42)</f>
        <v/>
      </c>
    </row>
    <row r="117" spans="1:13" x14ac:dyDescent="0.3">
      <c r="A117" s="186" t="s">
        <v>227</v>
      </c>
      <c r="B117" s="51"/>
      <c r="C117" s="52" t="str">
        <f>IF(B117=0,"",B117*100/(B10+K10))</f>
        <v/>
      </c>
      <c r="D117" s="51"/>
      <c r="E117" s="52" t="str">
        <f>IF(D117=0,"",D117*100/(C10+L10))</f>
        <v/>
      </c>
      <c r="F117" s="51"/>
      <c r="G117" s="52" t="str">
        <f>IF(F117=0,"",F117*100/(E10+M10))</f>
        <v/>
      </c>
      <c r="H117" s="51"/>
      <c r="I117" s="52" t="str">
        <f>IF(H117=0,"",H117*100/(E10+N10))</f>
        <v/>
      </c>
      <c r="J117" s="51"/>
      <c r="K117" s="52" t="str">
        <f>IF(J117=0,"",J117*100/(F10+O10))</f>
        <v/>
      </c>
      <c r="L117" s="51"/>
      <c r="M117" s="53" t="str">
        <f>IF(L117=0,"",L117*100/(J10+S10))</f>
        <v/>
      </c>
    </row>
    <row r="118" spans="1:13" x14ac:dyDescent="0.3">
      <c r="A118" s="186" t="s">
        <v>60</v>
      </c>
      <c r="B118" s="51"/>
      <c r="C118" s="52" t="str">
        <f>IF(B118=0,"",B118*100/(B10+K10))</f>
        <v/>
      </c>
      <c r="D118" s="51"/>
      <c r="E118" s="52" t="str">
        <f>IF(D118=0,"",D118*100/(C10+L10))</f>
        <v/>
      </c>
      <c r="F118" s="51"/>
      <c r="G118" s="52" t="str">
        <f>IF(F118=0,"",F118*100/(D10+M10))</f>
        <v/>
      </c>
      <c r="H118" s="51"/>
      <c r="I118" s="52" t="str">
        <f>IF(H118=0,"",H118*100/(E10+N10))</f>
        <v/>
      </c>
      <c r="J118" s="51"/>
      <c r="K118" s="52" t="str">
        <f>IF(J118=0,"",J118*100/(F10+O10))</f>
        <v/>
      </c>
      <c r="L118" s="51"/>
      <c r="M118" s="53" t="str">
        <f>IF(L118=0,"",L118*100/(J10+S10))</f>
        <v/>
      </c>
    </row>
    <row r="119" spans="1:13" x14ac:dyDescent="0.3">
      <c r="A119" s="186" t="s">
        <v>61</v>
      </c>
      <c r="B119" s="51"/>
      <c r="C119" s="52" t="str">
        <f>IF(B119=0,"",B119*100/(B10+K10))</f>
        <v/>
      </c>
      <c r="D119" s="51"/>
      <c r="E119" s="52" t="str">
        <f>IF(D119=0,"",D119*100/(C10+L10))</f>
        <v/>
      </c>
      <c r="F119" s="51"/>
      <c r="G119" s="52" t="str">
        <f>IF(F119=0,"",F119*100/(D10+M10))</f>
        <v/>
      </c>
      <c r="H119" s="51"/>
      <c r="I119" s="52" t="str">
        <f>IF(H119=0,"",H119*100/(E10+N10))</f>
        <v/>
      </c>
      <c r="J119" s="51"/>
      <c r="K119" s="52" t="str">
        <f>IF(J119=0,"",J119*100/(F10+O10))</f>
        <v/>
      </c>
      <c r="L119" s="51"/>
      <c r="M119" s="53" t="str">
        <f>IF(L119=0,"",L119*100/(J10+S10))</f>
        <v/>
      </c>
    </row>
    <row r="120" spans="1:13" x14ac:dyDescent="0.3">
      <c r="A120" s="186" t="s">
        <v>62</v>
      </c>
      <c r="B120" s="51"/>
      <c r="C120" s="52" t="str">
        <f>IF(B120=0,"",B120*100/(B10+K10))</f>
        <v/>
      </c>
      <c r="D120" s="51"/>
      <c r="E120" s="52" t="str">
        <f>IF(D120=0,"",D120*100/(C10+L10))</f>
        <v/>
      </c>
      <c r="F120" s="51"/>
      <c r="G120" s="52" t="str">
        <f>IF(F120=0,"",F120*100/(D10+M10))</f>
        <v/>
      </c>
      <c r="H120" s="51"/>
      <c r="I120" s="52" t="str">
        <f>IF(H120=0,"",H120*100/(E10+N10))</f>
        <v/>
      </c>
      <c r="J120" s="51"/>
      <c r="K120" s="52" t="str">
        <f>IF(J120=0,"",J120*100/(F10+O10))</f>
        <v/>
      </c>
      <c r="L120" s="51"/>
      <c r="M120" s="53" t="str">
        <f>IF(L120=0,"",L120*100/(J10+S10))</f>
        <v/>
      </c>
    </row>
    <row r="121" spans="1:13" x14ac:dyDescent="0.3">
      <c r="A121" s="186" t="s">
        <v>63</v>
      </c>
      <c r="B121" s="51"/>
      <c r="C121" s="52" t="str">
        <f>IF(B121=0,"",B121*100/(B10+K10))</f>
        <v/>
      </c>
      <c r="D121" s="51"/>
      <c r="E121" s="52" t="str">
        <f>IF(D121=0,"",D121*100/(C10+L10))</f>
        <v/>
      </c>
      <c r="F121" s="51"/>
      <c r="G121" s="52" t="str">
        <f>IF(F121=0,"",F121*100/(D10+M10))</f>
        <v/>
      </c>
      <c r="H121" s="51"/>
      <c r="I121" s="52" t="str">
        <f>IF(H121=0,"",H121*100/(E10+N10))</f>
        <v/>
      </c>
      <c r="J121" s="51"/>
      <c r="K121" s="52" t="str">
        <f>IF(J121=0,"",J121*100/(F10+O10))</f>
        <v/>
      </c>
      <c r="L121" s="51"/>
      <c r="M121" s="53" t="str">
        <f>IF(L121=0,"",L121*100/(J10+S10))</f>
        <v/>
      </c>
    </row>
    <row r="122" spans="1:13" x14ac:dyDescent="0.3">
      <c r="A122" s="186" t="s">
        <v>69</v>
      </c>
      <c r="B122" s="51"/>
      <c r="C122" s="52" t="str">
        <f>IF(B122=0,"",B122*100/(B10+K10))</f>
        <v/>
      </c>
      <c r="D122" s="51"/>
      <c r="E122" s="52" t="str">
        <f>IF(D122=0,"",D122*100/(C10+L10))</f>
        <v/>
      </c>
      <c r="F122" s="51"/>
      <c r="G122" s="52" t="str">
        <f>IF(F122=0,"",F122*100/(D10+M10))</f>
        <v/>
      </c>
      <c r="H122" s="51"/>
      <c r="I122" s="52" t="str">
        <f>IF(H122=0,"",H122*100/(E10+N10))</f>
        <v/>
      </c>
      <c r="J122" s="51"/>
      <c r="K122" s="52" t="str">
        <f>IF(J122=0,"",J122*100/(F10+O10))</f>
        <v/>
      </c>
      <c r="L122" s="51"/>
      <c r="M122" s="53" t="str">
        <f>IF(L122=0,"",L122*100/(J10+S10))</f>
        <v/>
      </c>
    </row>
    <row r="123" spans="1:13" ht="25.5" x14ac:dyDescent="0.3">
      <c r="A123" s="186" t="s">
        <v>65</v>
      </c>
      <c r="B123" s="51"/>
      <c r="C123" s="52" t="str">
        <f>IFERROR(B123*100/$B$125,"")</f>
        <v/>
      </c>
      <c r="D123" s="51"/>
      <c r="E123" s="52" t="str">
        <f>IFERROR(D123*100/$D$125,"")</f>
        <v/>
      </c>
      <c r="F123" s="51"/>
      <c r="G123" s="52" t="str">
        <f>IFERROR(F123*100/$F$125,"")</f>
        <v/>
      </c>
      <c r="H123" s="51"/>
      <c r="I123" s="52" t="str">
        <f>IFERROR(H123*100/$H$125,"")</f>
        <v/>
      </c>
      <c r="J123" s="51"/>
      <c r="K123" s="52" t="str">
        <f>IFERROR(J123*100/$J$125,"")</f>
        <v/>
      </c>
      <c r="L123" s="51"/>
      <c r="M123" s="53" t="str">
        <f>IFERROR(L123*100/$L$125,"")</f>
        <v/>
      </c>
    </row>
    <row r="124" spans="1:13" x14ac:dyDescent="0.3">
      <c r="A124" s="186" t="s">
        <v>66</v>
      </c>
      <c r="B124" s="51"/>
      <c r="C124" s="52" t="str">
        <f>IFERROR(B124*100/$B$125,"")</f>
        <v/>
      </c>
      <c r="D124" s="51"/>
      <c r="E124" s="52" t="str">
        <f>IFERROR(D124*100/$D$125,"")</f>
        <v/>
      </c>
      <c r="F124" s="54"/>
      <c r="G124" s="52" t="str">
        <f>IFERROR(F124*100/$F$125,"")</f>
        <v/>
      </c>
      <c r="H124" s="51"/>
      <c r="I124" s="52" t="str">
        <f>IFERROR(H124*100/$H$125,"")</f>
        <v/>
      </c>
      <c r="J124" s="51"/>
      <c r="K124" s="52" t="str">
        <f>IFERROR(J124*100/$J$125,"")</f>
        <v/>
      </c>
      <c r="L124" s="51"/>
      <c r="M124" s="53" t="str">
        <f>IFERROR(L124*100/$L$125,"")</f>
        <v/>
      </c>
    </row>
    <row r="125" spans="1:13" ht="25.5" x14ac:dyDescent="0.3">
      <c r="A125" s="185" t="s">
        <v>64</v>
      </c>
      <c r="B125" s="162">
        <f>+B123+B124</f>
        <v>0</v>
      </c>
      <c r="C125" s="163" t="str">
        <f>IFERROR(B125*100/($T$36+$B$42+$K$42),"")</f>
        <v/>
      </c>
      <c r="D125" s="162">
        <f>+D123+D124</f>
        <v>0</v>
      </c>
      <c r="E125" s="163" t="str">
        <f>IFERROR(D125*100/($U$36+$C$42+$L$42),"")</f>
        <v/>
      </c>
      <c r="F125" s="162">
        <f>+F123+F124</f>
        <v>0</v>
      </c>
      <c r="G125" s="163" t="str">
        <f>IFERROR(F125*100/($V$36+$D$42+$M$42),"")</f>
        <v/>
      </c>
      <c r="H125" s="162">
        <f>+H123+H124</f>
        <v>0</v>
      </c>
      <c r="I125" s="163" t="str">
        <f>IFERROR(H125*100/($W$36+$E$42+$N$42),"")</f>
        <v/>
      </c>
      <c r="J125" s="162">
        <f>+J123+J124</f>
        <v>0</v>
      </c>
      <c r="K125" s="163" t="str">
        <f>IFERROR(J125*100/($X$36+$F$42+$O$42),"")</f>
        <v/>
      </c>
      <c r="L125" s="162">
        <f>+L123+L124</f>
        <v>0</v>
      </c>
      <c r="M125" s="164" t="str">
        <f>IFERROR(L125*100/($Z$36+$H$42+$Q$42),"")</f>
        <v/>
      </c>
    </row>
    <row r="126" spans="1:13" x14ac:dyDescent="0.3">
      <c r="A126" s="45" t="s">
        <v>67</v>
      </c>
    </row>
    <row r="127" spans="1:13" x14ac:dyDescent="0.3">
      <c r="A127" s="45"/>
    </row>
    <row r="128" spans="1:13" x14ac:dyDescent="0.3">
      <c r="A128" s="551" t="s">
        <v>211</v>
      </c>
      <c r="B128" s="552"/>
      <c r="C128" s="552"/>
      <c r="D128" s="552"/>
      <c r="E128" s="552"/>
      <c r="F128" s="552"/>
      <c r="G128" s="552"/>
      <c r="H128" s="552"/>
      <c r="I128" s="552"/>
      <c r="J128" s="552"/>
      <c r="K128" s="552"/>
      <c r="L128" s="552"/>
      <c r="M128" s="598"/>
    </row>
    <row r="129" spans="1:25" x14ac:dyDescent="0.3">
      <c r="A129" s="553" t="s">
        <v>55</v>
      </c>
      <c r="B129" s="533">
        <v>2013</v>
      </c>
      <c r="C129" s="566"/>
      <c r="D129" s="533">
        <v>2014</v>
      </c>
      <c r="E129" s="566"/>
      <c r="F129" s="533">
        <v>2015</v>
      </c>
      <c r="G129" s="534"/>
      <c r="H129" s="533">
        <v>2016</v>
      </c>
      <c r="I129" s="534"/>
      <c r="J129" s="533">
        <v>2017</v>
      </c>
      <c r="K129" s="566"/>
      <c r="L129" s="533">
        <v>2018</v>
      </c>
      <c r="M129" s="566"/>
    </row>
    <row r="130" spans="1:25" x14ac:dyDescent="0.3">
      <c r="A130" s="553"/>
      <c r="B130" s="567"/>
      <c r="C130" s="568"/>
      <c r="D130" s="567"/>
      <c r="E130" s="568"/>
      <c r="F130" s="535"/>
      <c r="G130" s="536"/>
      <c r="H130" s="535"/>
      <c r="I130" s="536"/>
      <c r="J130" s="567"/>
      <c r="K130" s="568"/>
      <c r="L130" s="567"/>
      <c r="M130" s="568"/>
    </row>
    <row r="131" spans="1:25" x14ac:dyDescent="0.3">
      <c r="A131" s="553"/>
      <c r="B131" s="195" t="s">
        <v>68</v>
      </c>
      <c r="C131" s="195" t="s">
        <v>57</v>
      </c>
      <c r="D131" s="195" t="s">
        <v>68</v>
      </c>
      <c r="E131" s="195" t="s">
        <v>57</v>
      </c>
      <c r="F131" s="195" t="s">
        <v>68</v>
      </c>
      <c r="G131" s="195" t="s">
        <v>57</v>
      </c>
      <c r="H131" s="195" t="s">
        <v>68</v>
      </c>
      <c r="I131" s="195" t="s">
        <v>57</v>
      </c>
      <c r="J131" s="195" t="s">
        <v>68</v>
      </c>
      <c r="K131" s="195" t="s">
        <v>57</v>
      </c>
      <c r="L131" s="195" t="s">
        <v>68</v>
      </c>
      <c r="M131" s="195" t="s">
        <v>57</v>
      </c>
    </row>
    <row r="132" spans="1:25" x14ac:dyDescent="0.3">
      <c r="A132" s="402" t="s">
        <v>70</v>
      </c>
      <c r="B132" s="146"/>
      <c r="C132" s="147" t="str">
        <f>IF(B132=0,"",B132*100/(B11+K11))</f>
        <v/>
      </c>
      <c r="D132" s="146"/>
      <c r="E132" s="147" t="str">
        <f>IF(D132=0,"",D132*100/(C11+L11))</f>
        <v/>
      </c>
      <c r="F132" s="148"/>
      <c r="G132" s="147" t="str">
        <f>IF(F132=0,"",F132*100/(D11+M11))</f>
        <v/>
      </c>
      <c r="H132" s="146"/>
      <c r="I132" s="147" t="str">
        <f>IF(H132=0,"",H132*100/(E11+N11))</f>
        <v/>
      </c>
      <c r="J132" s="146"/>
      <c r="K132" s="377" t="str">
        <f>IF(J132=0,"",J132*100/(F11+O11))</f>
        <v/>
      </c>
      <c r="L132" s="378"/>
      <c r="M132" s="379" t="str">
        <f>IF(L132=0,"",L132*100/(J11+S11))</f>
        <v/>
      </c>
    </row>
    <row r="133" spans="1:25" ht="25.5" x14ac:dyDescent="0.3">
      <c r="A133" s="187" t="s">
        <v>72</v>
      </c>
      <c r="B133" s="51"/>
      <c r="C133" s="52" t="str">
        <f>IFERROR(B133*100/$B$135,"")</f>
        <v/>
      </c>
      <c r="D133" s="51"/>
      <c r="E133" s="52" t="str">
        <f>IFERROR(D133*100/$D$135,"")</f>
        <v/>
      </c>
      <c r="F133" s="51"/>
      <c r="G133" s="52" t="str">
        <f>IFERROR(F133*100/$F$135,"")</f>
        <v/>
      </c>
      <c r="H133" s="51"/>
      <c r="I133" s="52" t="str">
        <f>IFERROR(H133*100/$H$135,"")</f>
        <v/>
      </c>
      <c r="J133" s="51"/>
      <c r="K133" s="52" t="str">
        <f>IFERROR(J133*100/$J$135,"")</f>
        <v/>
      </c>
      <c r="L133" s="51"/>
      <c r="M133" s="53" t="str">
        <f>IFERROR(L133*100/$L$135,"")</f>
        <v/>
      </c>
    </row>
    <row r="134" spans="1:25" ht="25.5" x14ac:dyDescent="0.3">
      <c r="A134" s="187" t="s">
        <v>73</v>
      </c>
      <c r="B134" s="51"/>
      <c r="C134" s="52" t="str">
        <f>IFERROR(B134*100/$B$135,"")</f>
        <v/>
      </c>
      <c r="D134" s="51"/>
      <c r="E134" s="52" t="str">
        <f>IFERROR(D134*100/$D$135,"")</f>
        <v/>
      </c>
      <c r="F134" s="54"/>
      <c r="G134" s="52" t="str">
        <f>IFERROR(F134*100/$F$135,"")</f>
        <v/>
      </c>
      <c r="H134" s="51"/>
      <c r="I134" s="52" t="str">
        <f>IFERROR(H134*100/$H$135,"")</f>
        <v/>
      </c>
      <c r="J134" s="51"/>
      <c r="K134" s="52" t="str">
        <f>IFERROR(J134*100/$J$135,"")</f>
        <v/>
      </c>
      <c r="L134" s="51"/>
      <c r="M134" s="53" t="str">
        <f>IFERROR(L134*100/$L$135,"")</f>
        <v/>
      </c>
    </row>
    <row r="135" spans="1:25" ht="25.5" x14ac:dyDescent="0.3">
      <c r="A135" s="188" t="s">
        <v>71</v>
      </c>
      <c r="B135" s="162">
        <f>+B133+B134</f>
        <v>0</v>
      </c>
      <c r="C135" s="163" t="str">
        <f>IFERROR(B135*100/($T$37+$B$43+$K$43),"")</f>
        <v/>
      </c>
      <c r="D135" s="162">
        <f>+D133+D134</f>
        <v>0</v>
      </c>
      <c r="E135" s="163" t="str">
        <f>IFERROR(D135*100/($U$37+$C$43+$L$43),"")</f>
        <v/>
      </c>
      <c r="F135" s="162">
        <f>+F133+F134</f>
        <v>0</v>
      </c>
      <c r="G135" s="163" t="str">
        <f>IFERROR(F135*100/($V$37+$D$43+$M$43),"")</f>
        <v/>
      </c>
      <c r="H135" s="162">
        <f>+H133+H134</f>
        <v>0</v>
      </c>
      <c r="I135" s="163" t="str">
        <f>IFERROR(H135*100/($W$37+$E$43+$N$43),"")</f>
        <v/>
      </c>
      <c r="J135" s="162">
        <f>+J133+J134</f>
        <v>0</v>
      </c>
      <c r="K135" s="163" t="str">
        <f>IFERROR(J135*100/($X$37+$F$43+$O$43),"")</f>
        <v/>
      </c>
      <c r="L135" s="162">
        <f>+L133+L134</f>
        <v>0</v>
      </c>
      <c r="M135" s="164" t="str">
        <f>IFERROR(L135*100/($Z$37+$H$43+$Q$43),"")</f>
        <v/>
      </c>
    </row>
    <row r="136" spans="1:25" x14ac:dyDescent="0.3">
      <c r="A136" s="563" t="s">
        <v>297</v>
      </c>
      <c r="B136" s="564"/>
      <c r="C136" s="564"/>
      <c r="D136" s="564"/>
      <c r="E136" s="564"/>
      <c r="F136" s="564"/>
      <c r="G136" s="564"/>
      <c r="H136" s="564"/>
      <c r="I136" s="564"/>
      <c r="J136" s="564"/>
      <c r="K136" s="564"/>
      <c r="L136" s="564"/>
      <c r="M136" s="564"/>
      <c r="N136" s="564"/>
      <c r="O136" s="564"/>
      <c r="P136" s="564"/>
      <c r="Q136" s="564"/>
      <c r="R136" s="564"/>
      <c r="S136" s="564"/>
      <c r="T136" s="564"/>
      <c r="U136" s="564"/>
      <c r="V136" s="564"/>
      <c r="W136" s="564"/>
      <c r="X136" s="564"/>
      <c r="Y136" s="564"/>
    </row>
    <row r="137" spans="1:25" x14ac:dyDescent="0.3">
      <c r="A137" s="565" t="s">
        <v>298</v>
      </c>
      <c r="B137" s="565"/>
      <c r="C137" s="565"/>
      <c r="D137" s="565"/>
      <c r="E137" s="565"/>
      <c r="F137" s="565"/>
      <c r="G137" s="565"/>
      <c r="H137" s="565"/>
      <c r="I137" s="565"/>
      <c r="J137" s="565"/>
      <c r="K137" s="565"/>
      <c r="L137" s="565"/>
      <c r="M137" s="565"/>
      <c r="N137" s="565"/>
      <c r="O137" s="565"/>
      <c r="P137" s="565"/>
      <c r="Q137" s="565"/>
      <c r="R137" s="565"/>
      <c r="S137" s="565"/>
      <c r="T137" s="565"/>
      <c r="U137" s="565"/>
      <c r="V137" s="565"/>
      <c r="W137" s="565"/>
      <c r="X137" s="565"/>
      <c r="Y137" s="565"/>
    </row>
    <row r="138" spans="1:25" x14ac:dyDescent="0.3">
      <c r="A138" s="60"/>
      <c r="B138" s="60"/>
      <c r="C138" s="60"/>
      <c r="D138" s="60"/>
      <c r="E138" s="60"/>
      <c r="F138" s="60"/>
      <c r="G138" s="60"/>
      <c r="H138" s="60"/>
      <c r="I138" s="60"/>
      <c r="J138" s="60"/>
      <c r="K138" s="60"/>
      <c r="L138" s="60"/>
      <c r="M138" s="60"/>
      <c r="N138" s="60"/>
      <c r="O138" s="60"/>
      <c r="P138" s="60"/>
      <c r="Q138" s="60"/>
      <c r="R138" s="60"/>
      <c r="S138" s="60"/>
      <c r="T138" s="60"/>
      <c r="U138" s="60"/>
      <c r="V138" s="60"/>
      <c r="W138" s="60"/>
    </row>
    <row r="139" spans="1:25" x14ac:dyDescent="0.3">
      <c r="A139" s="630" t="s">
        <v>76</v>
      </c>
      <c r="B139" s="631"/>
      <c r="C139" s="631"/>
      <c r="D139" s="631"/>
      <c r="E139" s="631"/>
      <c r="F139" s="631"/>
      <c r="G139" s="631"/>
      <c r="H139" s="631"/>
      <c r="I139" s="631"/>
      <c r="J139" s="631"/>
      <c r="K139" s="631"/>
      <c r="L139" s="631"/>
      <c r="M139" s="632"/>
    </row>
    <row r="140" spans="1:25" x14ac:dyDescent="0.3">
      <c r="A140" s="597" t="s">
        <v>55</v>
      </c>
      <c r="B140" s="546">
        <v>2013</v>
      </c>
      <c r="C140" s="546"/>
      <c r="D140" s="546">
        <v>2014</v>
      </c>
      <c r="E140" s="546"/>
      <c r="F140" s="546">
        <v>2015</v>
      </c>
      <c r="G140" s="546"/>
      <c r="H140" s="546">
        <v>2016</v>
      </c>
      <c r="I140" s="546"/>
      <c r="J140" s="546">
        <v>2017</v>
      </c>
      <c r="K140" s="546"/>
      <c r="L140" s="546">
        <v>2018</v>
      </c>
      <c r="M140" s="546"/>
    </row>
    <row r="141" spans="1:25" x14ac:dyDescent="0.3">
      <c r="A141" s="597"/>
      <c r="B141" s="546"/>
      <c r="C141" s="546"/>
      <c r="D141" s="546"/>
      <c r="E141" s="546"/>
      <c r="F141" s="546"/>
      <c r="G141" s="546"/>
      <c r="H141" s="546"/>
      <c r="I141" s="546"/>
      <c r="J141" s="546"/>
      <c r="K141" s="546"/>
      <c r="L141" s="546"/>
      <c r="M141" s="546"/>
    </row>
    <row r="142" spans="1:25" x14ac:dyDescent="0.3">
      <c r="A142" s="597"/>
      <c r="B142" s="488" t="s">
        <v>77</v>
      </c>
      <c r="C142" s="488" t="s">
        <v>57</v>
      </c>
      <c r="D142" s="488" t="s">
        <v>77</v>
      </c>
      <c r="E142" s="488" t="s">
        <v>57</v>
      </c>
      <c r="F142" s="488" t="s">
        <v>77</v>
      </c>
      <c r="G142" s="488" t="s">
        <v>57</v>
      </c>
      <c r="H142" s="488" t="s">
        <v>77</v>
      </c>
      <c r="I142" s="488" t="s">
        <v>57</v>
      </c>
      <c r="J142" s="488" t="s">
        <v>77</v>
      </c>
      <c r="K142" s="488" t="s">
        <v>57</v>
      </c>
      <c r="L142" s="488" t="s">
        <v>77</v>
      </c>
      <c r="M142" s="488" t="s">
        <v>57</v>
      </c>
    </row>
    <row r="143" spans="1:25" x14ac:dyDescent="0.3">
      <c r="A143" s="1" t="s">
        <v>78</v>
      </c>
      <c r="B143" s="61"/>
      <c r="C143" s="62" t="str">
        <f>IF(B143=0,"",B143*100/T43)</f>
        <v/>
      </c>
      <c r="D143" s="61"/>
      <c r="E143" s="62" t="str">
        <f>IF(D143=0,"",D143*100/U43)</f>
        <v/>
      </c>
      <c r="F143" s="63"/>
      <c r="G143" s="62" t="str">
        <f>IF(F143=0,"",F143*100/V43)</f>
        <v/>
      </c>
      <c r="H143" s="61"/>
      <c r="I143" s="62" t="str">
        <f>IF(H143=0,"",H143*100/W43)</f>
        <v/>
      </c>
      <c r="J143" s="61"/>
      <c r="K143" s="62" t="str">
        <f>IF(J143=0,"",J143*100/X43)</f>
        <v/>
      </c>
      <c r="L143" s="61"/>
      <c r="M143" s="62" t="str">
        <f>IF(L143=0,"",L143*100/Z43)</f>
        <v/>
      </c>
      <c r="N143" s="151"/>
      <c r="O143" s="151"/>
    </row>
    <row r="144" spans="1:25" x14ac:dyDescent="0.3">
      <c r="A144" s="16" t="s">
        <v>79</v>
      </c>
      <c r="B144" s="51"/>
      <c r="C144" s="64" t="str">
        <f>IF(B144=0,"",B144*100/(B37+K37))</f>
        <v/>
      </c>
      <c r="D144" s="51"/>
      <c r="E144" s="64" t="str">
        <f>IF(D144=0,"",D144*100/(C37+L37))</f>
        <v/>
      </c>
      <c r="F144" s="65"/>
      <c r="G144" s="64" t="str">
        <f>IF(F144=0,"",F144*100/(D37+M37))</f>
        <v/>
      </c>
      <c r="H144" s="51"/>
      <c r="I144" s="64" t="str">
        <f>IF(H144=0,"",H144*100/(E37+N37))</f>
        <v/>
      </c>
      <c r="J144" s="51"/>
      <c r="K144" s="64" t="str">
        <f>IF(J144=0,"",J144*100/(F37+O37))</f>
        <v/>
      </c>
      <c r="L144" s="51"/>
      <c r="M144" s="64" t="str">
        <f>IF(L144=0,"",L144*100/(J37+S37))</f>
        <v/>
      </c>
      <c r="N144" s="151"/>
      <c r="O144" s="151"/>
    </row>
    <row r="145" spans="1:19" x14ac:dyDescent="0.3">
      <c r="A145" s="16" t="s">
        <v>80</v>
      </c>
      <c r="B145" s="51"/>
      <c r="C145" s="64" t="str">
        <f>IF(B145=0,"",B145*100/(T37+B43+K43))</f>
        <v/>
      </c>
      <c r="D145" s="51"/>
      <c r="E145" s="64" t="str">
        <f>IF(D145=0,"",D145*100/(U37+C43+L43))</f>
        <v/>
      </c>
      <c r="F145" s="65"/>
      <c r="G145" s="64" t="str">
        <f>IF(F145=0,"",F145*100/(V37+D43+M43))</f>
        <v/>
      </c>
      <c r="H145" s="51"/>
      <c r="I145" s="64" t="str">
        <f>IF(H145=0,"",H145*100/(W37+E43+N43))</f>
        <v/>
      </c>
      <c r="J145" s="51"/>
      <c r="K145" s="64" t="str">
        <f>IF(J145=0,"",J145*100/(X37+F43+O43))</f>
        <v/>
      </c>
      <c r="L145" s="51"/>
      <c r="M145" s="64" t="str">
        <f>IF(L145=0,"",L145*100/(Z37+H43+Q43))</f>
        <v/>
      </c>
      <c r="N145" s="151"/>
      <c r="O145" s="151"/>
    </row>
    <row r="146" spans="1:19" ht="25.5" x14ac:dyDescent="0.3">
      <c r="A146" s="173" t="s">
        <v>81</v>
      </c>
      <c r="B146" s="51"/>
      <c r="C146" s="64" t="str">
        <f>IF(B146=0,"",B146*100/T43)</f>
        <v/>
      </c>
      <c r="D146" s="51"/>
      <c r="E146" s="64" t="str">
        <f>IF(D146=0,"",D146*100/U43)</f>
        <v/>
      </c>
      <c r="F146" s="65"/>
      <c r="G146" s="64" t="str">
        <f>IF(F146=0,"",F146*100/V43)</f>
        <v/>
      </c>
      <c r="H146" s="51"/>
      <c r="I146" s="64" t="str">
        <f>IF(H146=0,"",H146*100/W43)</f>
        <v/>
      </c>
      <c r="J146" s="51"/>
      <c r="K146" s="64" t="str">
        <f>IF(J146=0,"",J146*100/X43)</f>
        <v/>
      </c>
      <c r="L146" s="51"/>
      <c r="M146" s="64" t="str">
        <f>IF(L146=0,"",L146*100/Z43)</f>
        <v/>
      </c>
    </row>
    <row r="147" spans="1:19" x14ac:dyDescent="0.3">
      <c r="A147" s="16" t="s">
        <v>82</v>
      </c>
      <c r="B147" s="64">
        <f>SUM(B143:B146)</f>
        <v>0</v>
      </c>
      <c r="C147" s="64" t="str">
        <f>IF(B147=0,"",B147*100/T43)</f>
        <v/>
      </c>
      <c r="D147" s="64">
        <f>SUM(D143:D146)</f>
        <v>0</v>
      </c>
      <c r="E147" s="64" t="str">
        <f>IF(D147=0,"",D147*100/U43)</f>
        <v/>
      </c>
      <c r="F147" s="64">
        <f>SUM(F143:F146)</f>
        <v>0</v>
      </c>
      <c r="G147" s="64" t="str">
        <f>IF(F147=0,"",F147*100/V43)</f>
        <v/>
      </c>
      <c r="H147" s="64">
        <f>SUM(H143:H146)</f>
        <v>0</v>
      </c>
      <c r="I147" s="64" t="str">
        <f>IF(H147=0,"",H147*100/W43)</f>
        <v/>
      </c>
      <c r="J147" s="64">
        <f>SUM(J143:J146)</f>
        <v>0</v>
      </c>
      <c r="K147" s="64" t="str">
        <f>IF(J147=0,"",J147*100/X43)</f>
        <v/>
      </c>
      <c r="L147" s="64">
        <f>SUM(L143:L146)</f>
        <v>0</v>
      </c>
      <c r="M147" s="64" t="str">
        <f>IF(L147=0,"",L147*100/Z43)</f>
        <v/>
      </c>
    </row>
    <row r="148" spans="1:19" x14ac:dyDescent="0.3">
      <c r="A148" s="16" t="s">
        <v>83</v>
      </c>
      <c r="B148" s="51"/>
      <c r="C148" s="64" t="str">
        <f>IF(B148=0,"",B148*100/(B37+K37))</f>
        <v/>
      </c>
      <c r="D148" s="51"/>
      <c r="E148" s="64" t="str">
        <f>IF(D148=0,"",D148*100/(C37+L37))</f>
        <v/>
      </c>
      <c r="F148" s="65"/>
      <c r="G148" s="64" t="str">
        <f>IF(F148=0,"",F148*100/(D37+M37))</f>
        <v/>
      </c>
      <c r="H148" s="51"/>
      <c r="I148" s="64" t="str">
        <f>IF(H148=0,"",H148*100/(E37+N37))</f>
        <v/>
      </c>
      <c r="J148" s="51"/>
      <c r="K148" s="64" t="str">
        <f>IF(J148=0,"",J148*100/(F37+O37))</f>
        <v/>
      </c>
      <c r="L148" s="51"/>
      <c r="M148" s="64" t="str">
        <f>IF(L148=0,"",L148*100/(J37+S37))</f>
        <v/>
      </c>
    </row>
    <row r="149" spans="1:19" x14ac:dyDescent="0.3">
      <c r="A149" s="190" t="s">
        <v>219</v>
      </c>
      <c r="B149" s="51"/>
      <c r="C149" s="64" t="str">
        <f>IFERROR(B149*100/$T$43,"")</f>
        <v/>
      </c>
      <c r="D149" s="51"/>
      <c r="E149" s="64" t="str">
        <f>IFERROR(D149*100/$U$43,"")</f>
        <v/>
      </c>
      <c r="F149" s="65"/>
      <c r="G149" s="64" t="str">
        <f>IFERROR(F149*100/$V$43,"")</f>
        <v/>
      </c>
      <c r="H149" s="51"/>
      <c r="I149" s="64" t="str">
        <f>IFERROR(H149*100/$W$43,"")</f>
        <v/>
      </c>
      <c r="J149" s="51"/>
      <c r="K149" s="64" t="str">
        <f>IFERROR(J149*100/$X$43,"")</f>
        <v/>
      </c>
      <c r="L149" s="51"/>
      <c r="M149" s="64" t="str">
        <f>IFERROR(L149*100/$Z$43,"")</f>
        <v/>
      </c>
    </row>
    <row r="150" spans="1:19" ht="25.5" x14ac:dyDescent="0.3">
      <c r="A150" s="189" t="s">
        <v>84</v>
      </c>
      <c r="B150" s="51"/>
      <c r="C150" s="64" t="str">
        <f>IFERROR(B150*100/B149,"")</f>
        <v/>
      </c>
      <c r="D150" s="51"/>
      <c r="E150" s="64" t="str">
        <f>IFERROR(D150*100/D149,"")</f>
        <v/>
      </c>
      <c r="F150" s="65"/>
      <c r="G150" s="64" t="str">
        <f>IFERROR(F150*100/F149,"")</f>
        <v/>
      </c>
      <c r="H150" s="51"/>
      <c r="I150" s="64" t="str">
        <f>IFERROR(H150*100/H149,"")</f>
        <v/>
      </c>
      <c r="J150" s="51"/>
      <c r="K150" s="64" t="str">
        <f>IFERROR(J150*100/J149,"")</f>
        <v/>
      </c>
      <c r="L150" s="51"/>
      <c r="M150" s="64" t="str">
        <f t="shared" ref="M150" si="94">IFERROR(L150*100/L149,"")</f>
        <v/>
      </c>
    </row>
    <row r="151" spans="1:19" x14ac:dyDescent="0.3">
      <c r="A151" s="190" t="s">
        <v>220</v>
      </c>
      <c r="B151" s="51"/>
      <c r="C151" s="64" t="str">
        <f>IFERROR(B151*100/$T$43,"")</f>
        <v/>
      </c>
      <c r="D151" s="51"/>
      <c r="E151" s="64" t="str">
        <f>IFERROR(D151*100/$U$43,"")</f>
        <v/>
      </c>
      <c r="F151" s="65"/>
      <c r="G151" s="64" t="str">
        <f>IFERROR(F151*100/$V$43,"")</f>
        <v/>
      </c>
      <c r="H151" s="51"/>
      <c r="I151" s="64" t="str">
        <f>IFERROR(H151*100/$W$43,"")</f>
        <v/>
      </c>
      <c r="J151" s="51"/>
      <c r="K151" s="64" t="str">
        <f>IFERROR(J151*100/$X$43,"")</f>
        <v/>
      </c>
      <c r="L151" s="51"/>
      <c r="M151" s="64" t="str">
        <f>IFERROR(L151*100/$Z$43,"")</f>
        <v/>
      </c>
    </row>
    <row r="152" spans="1:19" ht="25.5" x14ac:dyDescent="0.3">
      <c r="A152" s="189" t="s">
        <v>85</v>
      </c>
      <c r="B152" s="51"/>
      <c r="C152" s="64" t="str">
        <f>IFERROR(B152*100/B151,"")</f>
        <v/>
      </c>
      <c r="D152" s="51"/>
      <c r="E152" s="64" t="str">
        <f>IFERROR(D152*100/D151,"")</f>
        <v/>
      </c>
      <c r="F152" s="65"/>
      <c r="G152" s="64" t="str">
        <f>IFERROR(F152*100/F151,"")</f>
        <v/>
      </c>
      <c r="H152" s="51"/>
      <c r="I152" s="64" t="str">
        <f>IFERROR(H152*100/H151,"")</f>
        <v/>
      </c>
      <c r="J152" s="51"/>
      <c r="K152" s="64" t="str">
        <f>IFERROR(J152*100/J151,"")</f>
        <v/>
      </c>
      <c r="L152" s="51"/>
      <c r="M152" s="64" t="str">
        <f>IFERROR(L152*100/L151,"")</f>
        <v/>
      </c>
    </row>
    <row r="153" spans="1:19" x14ac:dyDescent="0.3">
      <c r="A153" s="189" t="s">
        <v>86</v>
      </c>
      <c r="B153" s="51"/>
      <c r="C153" s="66" t="str">
        <f>IFERROR(B153*100/(T$43),"")</f>
        <v/>
      </c>
      <c r="D153" s="51"/>
      <c r="E153" s="66" t="str">
        <f>IFERROR(D153*100/(U$43),"")</f>
        <v/>
      </c>
      <c r="F153" s="65"/>
      <c r="G153" s="66" t="str">
        <f>IFERROR(F153*100/(V$43),"")</f>
        <v/>
      </c>
      <c r="H153" s="51"/>
      <c r="I153" s="66" t="str">
        <f>IFERROR(H153*100/(W$43),"")</f>
        <v/>
      </c>
      <c r="J153" s="51"/>
      <c r="K153" s="66" t="str">
        <f>IFERROR(J153*100/(X$43),"")</f>
        <v/>
      </c>
      <c r="L153" s="51"/>
      <c r="M153" s="66" t="str">
        <f>IFERROR(L153*100/(Z$43),"")</f>
        <v/>
      </c>
    </row>
    <row r="154" spans="1:19" ht="25.5" x14ac:dyDescent="0.3">
      <c r="A154" s="189" t="s">
        <v>87</v>
      </c>
      <c r="B154" s="51"/>
      <c r="C154" s="64" t="str">
        <f>IF(B154=0,"",B154*100/B153)</f>
        <v/>
      </c>
      <c r="D154" s="51"/>
      <c r="E154" s="64" t="str">
        <f>IF(D154=0,"",D154*100/D153)</f>
        <v/>
      </c>
      <c r="F154" s="65"/>
      <c r="G154" s="64" t="str">
        <f>IF(F154=0,"",F154*100/F153)</f>
        <v/>
      </c>
      <c r="H154" s="51"/>
      <c r="I154" s="64" t="str">
        <f>IF(H154=0,"",H154*100/H153)</f>
        <v/>
      </c>
      <c r="J154" s="51"/>
      <c r="K154" s="64" t="str">
        <f>IF(J154=0,"",J154*100/J153)</f>
        <v/>
      </c>
      <c r="L154" s="51"/>
      <c r="M154" s="64" t="str">
        <f>IF(L154=0,"",L154*100/L153)</f>
        <v/>
      </c>
    </row>
    <row r="155" spans="1:19" ht="25.5" x14ac:dyDescent="0.3">
      <c r="A155" s="189" t="s">
        <v>228</v>
      </c>
      <c r="B155" s="51"/>
      <c r="C155" s="64" t="str">
        <f>IF(B155=0,"",B155*100/(B36+K36))</f>
        <v/>
      </c>
      <c r="D155" s="51"/>
      <c r="E155" s="64" t="str">
        <f>IF(D155=0,"",D155*100/(C36+L36))</f>
        <v/>
      </c>
      <c r="F155" s="65"/>
      <c r="G155" s="64" t="str">
        <f>IF(F155=0,"",F155*100/(D36+M36))</f>
        <v/>
      </c>
      <c r="H155" s="51"/>
      <c r="I155" s="64" t="str">
        <f>IF(H155=0,"",H155*100/(E36+N36))</f>
        <v/>
      </c>
      <c r="J155" s="51"/>
      <c r="K155" s="64" t="str">
        <f>IF(J155=0,"",J155*100/(F36+O36))</f>
        <v/>
      </c>
      <c r="L155" s="51"/>
      <c r="M155" s="64" t="str">
        <f>IF(L155=0,"",L155*100/(J36+S36))</f>
        <v/>
      </c>
    </row>
    <row r="156" spans="1:19" ht="25.5" x14ac:dyDescent="0.3">
      <c r="A156" s="189" t="s">
        <v>89</v>
      </c>
      <c r="B156" s="51"/>
      <c r="C156" s="64" t="str">
        <f>IF(B156=0,"",B156*100/$T$42)</f>
        <v/>
      </c>
      <c r="D156" s="51"/>
      <c r="E156" s="64" t="str">
        <f>IF(D156=0,"",D156*100/$U$42)</f>
        <v/>
      </c>
      <c r="F156" s="65"/>
      <c r="G156" s="64" t="str">
        <f>IF(F156=0,"",F156*100/$V$42)</f>
        <v/>
      </c>
      <c r="H156" s="51"/>
      <c r="I156" s="64" t="str">
        <f>IF(H156=0,"",H156*100/$W$42)</f>
        <v/>
      </c>
      <c r="J156" s="51"/>
      <c r="K156" s="64" t="str">
        <f>IF(J156=0,"",J156*100/$X$42)</f>
        <v/>
      </c>
      <c r="L156" s="51"/>
      <c r="M156" s="64" t="str">
        <f>IF(L156=0,"",L156*100/$Z$42)</f>
        <v/>
      </c>
    </row>
    <row r="157" spans="1:19" x14ac:dyDescent="0.3">
      <c r="A157" s="189" t="s">
        <v>90</v>
      </c>
      <c r="B157" s="51"/>
      <c r="C157" s="64" t="str">
        <f>IF(B157=0,"",B157*100/$T$42)</f>
        <v/>
      </c>
      <c r="D157" s="51"/>
      <c r="E157" s="64" t="str">
        <f>IF(D157=0,"",D157*100/$U$42)</f>
        <v/>
      </c>
      <c r="F157" s="65"/>
      <c r="G157" s="64" t="str">
        <f>IF(F157=0,"",F157*100/$V$42)</f>
        <v/>
      </c>
      <c r="H157" s="51"/>
      <c r="I157" s="64" t="str">
        <f>IF(H157=0,"",H157*100/$W$42)</f>
        <v/>
      </c>
      <c r="J157" s="51"/>
      <c r="K157" s="64" t="str">
        <f>IF(J157=0,"",J157*100/$X$42)</f>
        <v/>
      </c>
      <c r="L157" s="51"/>
      <c r="M157" s="64" t="str">
        <f>IF(L157=0,"",L157*100/$Z$42)</f>
        <v/>
      </c>
      <c r="N157" s="67"/>
      <c r="O157" s="67"/>
      <c r="P157" s="67"/>
      <c r="Q157" s="67"/>
      <c r="R157" s="67"/>
    </row>
    <row r="158" spans="1:19" ht="25.5" x14ac:dyDescent="0.3">
      <c r="A158" s="173" t="s">
        <v>222</v>
      </c>
      <c r="B158" s="51"/>
      <c r="C158" s="55" t="str">
        <f>IFERROR(B158*100/(B10+K10),"")</f>
        <v/>
      </c>
      <c r="D158" s="51"/>
      <c r="E158" s="55" t="str">
        <f>IFERROR(D158*100/(C10+L10),"")</f>
        <v/>
      </c>
      <c r="F158" s="51"/>
      <c r="G158" s="55" t="str">
        <f>IFERROR(F158*100/(D10+M10),"")</f>
        <v/>
      </c>
      <c r="H158" s="51"/>
      <c r="I158" s="55" t="str">
        <f>IFERROR(H158*100/(E10+N10),"")</f>
        <v/>
      </c>
      <c r="J158" s="51"/>
      <c r="K158" s="55" t="str">
        <f>IFERROR(J158*100/(F10+O10),"")</f>
        <v/>
      </c>
      <c r="L158" s="51"/>
      <c r="M158" s="55" t="str">
        <f>IFERROR(L158*100/(J10+S10),"")</f>
        <v/>
      </c>
      <c r="N158" s="67"/>
      <c r="O158" s="67"/>
      <c r="P158" s="67"/>
      <c r="Q158" s="67"/>
      <c r="R158" s="67"/>
      <c r="S158" s="67"/>
    </row>
    <row r="159" spans="1:19" ht="25.5" x14ac:dyDescent="0.3">
      <c r="A159" s="173" t="s">
        <v>223</v>
      </c>
      <c r="B159" s="51"/>
      <c r="C159" s="55" t="str">
        <f>(IFERROR(B159*100/(B36+K36),""))</f>
        <v/>
      </c>
      <c r="D159" s="51"/>
      <c r="E159" s="55" t="str">
        <f>(IFERROR(D159*100/(C36+L36),""))</f>
        <v/>
      </c>
      <c r="F159" s="51"/>
      <c r="G159" s="55" t="str">
        <f>(IFERROR(F159*100/(D36+M36),""))</f>
        <v/>
      </c>
      <c r="H159" s="51"/>
      <c r="I159" s="55" t="str">
        <f>(IFERROR(H159*100/(E36+N36),""))</f>
        <v/>
      </c>
      <c r="J159" s="51"/>
      <c r="K159" s="55" t="str">
        <f>(IFERROR(J159*100/(F36+O36),""))</f>
        <v/>
      </c>
      <c r="L159" s="51"/>
      <c r="M159" s="55" t="str">
        <f>(IFERROR(L159*100/(J36+S36),""))</f>
        <v/>
      </c>
      <c r="N159" s="67"/>
      <c r="O159" s="67"/>
      <c r="P159" s="67"/>
      <c r="Q159" s="67"/>
      <c r="R159" s="67"/>
      <c r="S159" s="67"/>
    </row>
    <row r="160" spans="1:19" x14ac:dyDescent="0.3">
      <c r="A160" s="181" t="s">
        <v>93</v>
      </c>
      <c r="B160" s="56"/>
      <c r="C160" s="56"/>
      <c r="D160" s="56"/>
      <c r="E160" s="56"/>
      <c r="F160" s="56"/>
      <c r="G160" s="56"/>
      <c r="H160" s="56"/>
      <c r="I160" s="56"/>
      <c r="J160" s="56"/>
      <c r="K160" s="56"/>
      <c r="L160" s="56"/>
      <c r="M160" s="56"/>
      <c r="N160" s="67"/>
      <c r="O160" s="67"/>
      <c r="P160" s="67"/>
      <c r="Q160" s="67"/>
      <c r="R160" s="67"/>
      <c r="S160" s="67"/>
    </row>
    <row r="161" spans="1:27" x14ac:dyDescent="0.3">
      <c r="A161" s="545" t="s">
        <v>221</v>
      </c>
      <c r="B161" s="545"/>
      <c r="C161" s="545"/>
      <c r="D161" s="545"/>
      <c r="E161" s="545"/>
      <c r="F161" s="545"/>
      <c r="G161" s="545"/>
      <c r="H161" s="545"/>
      <c r="I161" s="545"/>
      <c r="J161" s="545"/>
      <c r="K161" s="545"/>
      <c r="L161" s="545"/>
      <c r="M161" s="545"/>
      <c r="N161" s="545"/>
      <c r="O161" s="545"/>
      <c r="P161" s="545"/>
      <c r="Q161" s="545"/>
      <c r="R161" s="545"/>
      <c r="S161" s="545"/>
      <c r="T161" s="545"/>
      <c r="U161" s="545"/>
      <c r="V161" s="545"/>
      <c r="W161" s="125"/>
      <c r="X161" s="125"/>
      <c r="Y161" s="125"/>
      <c r="Z161" s="67"/>
      <c r="AA161" s="67"/>
    </row>
    <row r="162" spans="1:27" x14ac:dyDescent="0.3">
      <c r="A162" s="599" t="s">
        <v>94</v>
      </c>
      <c r="B162" s="599"/>
      <c r="C162" s="599"/>
      <c r="D162" s="599"/>
      <c r="E162" s="599"/>
      <c r="F162" s="599"/>
      <c r="G162" s="599"/>
      <c r="H162" s="599"/>
      <c r="I162" s="599"/>
      <c r="J162" s="599"/>
      <c r="K162" s="599"/>
      <c r="L162" s="599"/>
      <c r="M162" s="599"/>
      <c r="N162" s="599"/>
      <c r="O162" s="599"/>
      <c r="P162" s="599"/>
      <c r="Q162" s="599"/>
      <c r="R162" s="599"/>
      <c r="S162" s="599"/>
      <c r="T162" s="599"/>
      <c r="U162" s="599"/>
      <c r="V162" s="599"/>
      <c r="W162" s="421"/>
      <c r="X162" s="421"/>
      <c r="Y162" s="421"/>
    </row>
    <row r="163" spans="1:27" x14ac:dyDescent="0.3">
      <c r="A163" s="653" t="s">
        <v>67</v>
      </c>
      <c r="B163" s="653"/>
      <c r="C163" s="653"/>
      <c r="D163" s="653"/>
      <c r="E163" s="653"/>
      <c r="F163" s="653"/>
      <c r="G163" s="653"/>
      <c r="H163" s="653"/>
      <c r="I163" s="653"/>
      <c r="J163" s="653"/>
      <c r="K163" s="653"/>
      <c r="L163" s="653"/>
      <c r="M163" s="653"/>
      <c r="N163" s="653"/>
      <c r="O163" s="653"/>
      <c r="P163" s="653"/>
      <c r="Q163" s="653"/>
      <c r="R163" s="653"/>
      <c r="S163" s="653"/>
      <c r="T163" s="653"/>
      <c r="U163" s="653"/>
      <c r="V163" s="653"/>
    </row>
    <row r="164" spans="1:27" x14ac:dyDescent="0.3">
      <c r="A164" s="45"/>
      <c r="B164" s="145"/>
      <c r="C164" s="145"/>
      <c r="D164" s="145"/>
      <c r="E164" s="145"/>
      <c r="F164" s="145"/>
      <c r="G164" s="145"/>
      <c r="J164" s="145"/>
      <c r="K164" s="145"/>
      <c r="L164" s="145"/>
    </row>
    <row r="165" spans="1:27" x14ac:dyDescent="0.3">
      <c r="A165" s="637" t="s">
        <v>95</v>
      </c>
      <c r="B165" s="638"/>
      <c r="C165" s="638"/>
      <c r="D165" s="638"/>
      <c r="E165" s="638"/>
      <c r="F165" s="638"/>
      <c r="G165" s="638"/>
      <c r="H165" s="638"/>
      <c r="I165" s="638"/>
      <c r="J165" s="638"/>
      <c r="K165" s="638"/>
      <c r="L165" s="638"/>
      <c r="M165" s="639"/>
    </row>
    <row r="166" spans="1:27" x14ac:dyDescent="0.3">
      <c r="A166" s="654" t="s">
        <v>55</v>
      </c>
      <c r="B166" s="633">
        <v>2013</v>
      </c>
      <c r="C166" s="656"/>
      <c r="D166" s="633">
        <v>2014</v>
      </c>
      <c r="E166" s="656"/>
      <c r="F166" s="633">
        <v>2015</v>
      </c>
      <c r="G166" s="634"/>
      <c r="H166" s="633">
        <v>2016</v>
      </c>
      <c r="I166" s="634"/>
      <c r="J166" s="633">
        <v>2017</v>
      </c>
      <c r="K166" s="656"/>
      <c r="L166" s="633">
        <v>2018</v>
      </c>
      <c r="M166" s="656"/>
    </row>
    <row r="167" spans="1:27" x14ac:dyDescent="0.3">
      <c r="A167" s="655"/>
      <c r="B167" s="635"/>
      <c r="C167" s="657"/>
      <c r="D167" s="635"/>
      <c r="E167" s="657"/>
      <c r="F167" s="635"/>
      <c r="G167" s="636"/>
      <c r="H167" s="635"/>
      <c r="I167" s="636"/>
      <c r="J167" s="567"/>
      <c r="K167" s="568"/>
      <c r="L167" s="567"/>
      <c r="M167" s="568"/>
    </row>
    <row r="168" spans="1:27" x14ac:dyDescent="0.3">
      <c r="A168" s="655"/>
      <c r="B168" s="475" t="s">
        <v>77</v>
      </c>
      <c r="C168" s="69" t="s">
        <v>57</v>
      </c>
      <c r="D168" s="475" t="s">
        <v>77</v>
      </c>
      <c r="E168" s="69" t="s">
        <v>57</v>
      </c>
      <c r="F168" s="475" t="s">
        <v>77</v>
      </c>
      <c r="G168" s="69" t="s">
        <v>57</v>
      </c>
      <c r="H168" s="475" t="s">
        <v>77</v>
      </c>
      <c r="I168" s="69" t="s">
        <v>57</v>
      </c>
      <c r="J168" s="475" t="s">
        <v>77</v>
      </c>
      <c r="K168" s="69" t="s">
        <v>57</v>
      </c>
      <c r="L168" s="475" t="s">
        <v>77</v>
      </c>
      <c r="M168" s="69" t="s">
        <v>57</v>
      </c>
    </row>
    <row r="169" spans="1:27" x14ac:dyDescent="0.3">
      <c r="A169" s="470" t="s">
        <v>96</v>
      </c>
      <c r="B169" s="71"/>
      <c r="C169" s="70" t="str">
        <f>IF(B169=0,"",B169*100/K10)</f>
        <v/>
      </c>
      <c r="D169" s="71"/>
      <c r="E169" s="70" t="str">
        <f>IF(D169=0,"",D169*100/L10)</f>
        <v/>
      </c>
      <c r="F169" s="72"/>
      <c r="G169" s="70" t="str">
        <f>IF(F169=0,"",F169*100/M10)</f>
        <v/>
      </c>
      <c r="H169" s="71"/>
      <c r="I169" s="70" t="str">
        <f>IF(H169=0,"",H169*100/N10)</f>
        <v/>
      </c>
      <c r="J169" s="71"/>
      <c r="K169" s="70" t="str">
        <f>IF(J169=0,"",J169*100/O10)</f>
        <v/>
      </c>
      <c r="L169" s="71"/>
      <c r="M169" s="73" t="str">
        <f>IF(L169=0,"",L169*100/S10)</f>
        <v/>
      </c>
      <c r="N169" s="151"/>
      <c r="O169" s="151"/>
      <c r="P169" s="151"/>
      <c r="Q169" s="151"/>
      <c r="R169" s="151"/>
      <c r="S169" s="151"/>
    </row>
    <row r="170" spans="1:27" x14ac:dyDescent="0.3">
      <c r="A170" s="196" t="s">
        <v>97</v>
      </c>
      <c r="B170" s="54"/>
      <c r="C170" s="54"/>
      <c r="D170" s="54"/>
      <c r="E170" s="54"/>
      <c r="F170" s="54"/>
      <c r="G170" s="54"/>
      <c r="H170" s="54"/>
      <c r="I170" s="54"/>
      <c r="J170" s="54"/>
      <c r="K170" s="54"/>
      <c r="L170" s="54"/>
      <c r="M170" s="75"/>
      <c r="N170" s="151"/>
      <c r="O170" s="151"/>
      <c r="P170" s="151"/>
      <c r="Q170" s="151"/>
      <c r="R170" s="151"/>
      <c r="S170" s="151"/>
    </row>
    <row r="171" spans="1:27" x14ac:dyDescent="0.3">
      <c r="A171" s="173" t="s">
        <v>98</v>
      </c>
      <c r="B171" s="76"/>
      <c r="C171" s="52" t="str">
        <f>IF(B171=0,"",B171*100/B170)</f>
        <v/>
      </c>
      <c r="D171" s="76"/>
      <c r="E171" s="52" t="str">
        <f>IF(D171=0,"",D171*100/D170)</f>
        <v/>
      </c>
      <c r="F171" s="54"/>
      <c r="G171" s="52" t="str">
        <f>IF(F171=0,"",F171*100/F170)</f>
        <v/>
      </c>
      <c r="H171" s="76"/>
      <c r="I171" s="52" t="str">
        <f>IF(H171=0,"",H171*100/H170)</f>
        <v/>
      </c>
      <c r="J171" s="76"/>
      <c r="K171" s="52" t="str">
        <f>IF(J171=0,"",J171*100/J170)</f>
        <v/>
      </c>
      <c r="L171" s="76"/>
      <c r="M171" s="53" t="str">
        <f>IF(L171=0,"",L171*100/L170)</f>
        <v/>
      </c>
      <c r="N171" s="151"/>
      <c r="O171" s="151"/>
      <c r="P171" s="151"/>
      <c r="Q171" s="151"/>
      <c r="R171" s="151"/>
      <c r="S171" s="151"/>
    </row>
    <row r="172" spans="1:27" ht="25.5" x14ac:dyDescent="0.3">
      <c r="A172" s="189" t="s">
        <v>99</v>
      </c>
      <c r="B172" s="76"/>
      <c r="C172" s="52" t="str">
        <f>IF(B172=0,"",B172*100/B171)</f>
        <v/>
      </c>
      <c r="D172" s="76"/>
      <c r="E172" s="52" t="str">
        <f>IF(D172=0,"",D172*100/D171)</f>
        <v/>
      </c>
      <c r="F172" s="54"/>
      <c r="G172" s="52" t="str">
        <f>IF(F172=0,"",F172*100/F171)</f>
        <v/>
      </c>
      <c r="H172" s="76"/>
      <c r="I172" s="52" t="str">
        <f>IF(H172=0,"",H172*100/H171)</f>
        <v/>
      </c>
      <c r="J172" s="76"/>
      <c r="K172" s="52" t="str">
        <f>IF(J172=0,"",J172*100/J171)</f>
        <v/>
      </c>
      <c r="L172" s="76"/>
      <c r="M172" s="53" t="str">
        <f>IF(L172=0,"",L172*100/L171)</f>
        <v/>
      </c>
      <c r="N172" s="151"/>
      <c r="O172" s="151"/>
      <c r="P172" s="151"/>
      <c r="Q172" s="151"/>
      <c r="R172" s="151"/>
      <c r="S172" s="151"/>
    </row>
    <row r="173" spans="1:27" ht="25.5" x14ac:dyDescent="0.3">
      <c r="A173" s="189" t="s">
        <v>100</v>
      </c>
      <c r="B173" s="76"/>
      <c r="C173" s="52" t="str">
        <f>IF(B173=0,"",B173*100/B171)</f>
        <v/>
      </c>
      <c r="D173" s="76"/>
      <c r="E173" s="52" t="str">
        <f>IF(D173=0,"",D173*100/D171)</f>
        <v/>
      </c>
      <c r="F173" s="54"/>
      <c r="G173" s="52" t="str">
        <f>IF(F173=0,"",F173*100/F171)</f>
        <v/>
      </c>
      <c r="H173" s="76"/>
      <c r="I173" s="52" t="str">
        <f>IF(H173=0,"",H173*100/H171)</f>
        <v/>
      </c>
      <c r="J173" s="76"/>
      <c r="K173" s="52" t="str">
        <f>IF(J173=0,"",J173*100/J171)</f>
        <v/>
      </c>
      <c r="L173" s="76"/>
      <c r="M173" s="53" t="str">
        <f>IF(L173=0,"",L173*100/L171)</f>
        <v/>
      </c>
      <c r="N173" s="151"/>
      <c r="O173" s="151"/>
      <c r="P173" s="151"/>
      <c r="Q173" s="151"/>
      <c r="R173" s="151"/>
      <c r="S173" s="151"/>
    </row>
    <row r="174" spans="1:27" x14ac:dyDescent="0.3">
      <c r="A174" s="173" t="s">
        <v>101</v>
      </c>
      <c r="B174" s="76"/>
      <c r="C174" s="52" t="str">
        <f>IF(B174=0,"",B174*100/B10)</f>
        <v/>
      </c>
      <c r="D174" s="76"/>
      <c r="E174" s="52" t="str">
        <f>IF(D174=0,"",D174*100/C10)</f>
        <v/>
      </c>
      <c r="F174" s="54"/>
      <c r="G174" s="52" t="str">
        <f>IF(F174=0,"",F174*100/D10)</f>
        <v/>
      </c>
      <c r="H174" s="76"/>
      <c r="I174" s="52" t="str">
        <f>IF(H174=0,"",H174*100/E10)</f>
        <v/>
      </c>
      <c r="J174" s="76"/>
      <c r="K174" s="52" t="str">
        <f>IF(J174=0,"",J174*100/F10)</f>
        <v/>
      </c>
      <c r="L174" s="76"/>
      <c r="M174" s="53" t="str">
        <f>IF(L174=0,"",L174*100/J10)</f>
        <v/>
      </c>
      <c r="N174" s="151"/>
      <c r="O174" s="151"/>
      <c r="P174" s="151"/>
      <c r="Q174" s="151"/>
      <c r="R174" s="151"/>
      <c r="S174" s="151"/>
    </row>
    <row r="175" spans="1:27" x14ac:dyDescent="0.3">
      <c r="A175" s="173" t="s">
        <v>102</v>
      </c>
      <c r="B175" s="54"/>
      <c r="C175" s="54"/>
      <c r="D175" s="54"/>
      <c r="E175" s="54"/>
      <c r="F175" s="54"/>
      <c r="G175" s="54"/>
      <c r="H175" s="54"/>
      <c r="I175" s="54"/>
      <c r="J175" s="54"/>
      <c r="K175" s="145"/>
      <c r="L175" s="54"/>
      <c r="M175" s="489"/>
      <c r="N175" s="151"/>
      <c r="O175" s="151"/>
      <c r="P175" s="151"/>
      <c r="Q175" s="151"/>
      <c r="R175" s="151"/>
      <c r="S175" s="151"/>
    </row>
    <row r="176" spans="1:27" x14ac:dyDescent="0.3">
      <c r="A176" s="173" t="s">
        <v>103</v>
      </c>
      <c r="B176" s="76"/>
      <c r="C176" s="52" t="str">
        <f>IF(B176=0,"",B176*100/B175)</f>
        <v/>
      </c>
      <c r="D176" s="76"/>
      <c r="E176" s="52" t="str">
        <f>IF(D176=0,"",D176*100/D175)</f>
        <v/>
      </c>
      <c r="F176" s="54"/>
      <c r="G176" s="52" t="str">
        <f>IF(F176=0,"",F176*100/F175)</f>
        <v/>
      </c>
      <c r="H176" s="76"/>
      <c r="I176" s="52" t="str">
        <f>IF(H176=0,"",H176*100/H175)</f>
        <v/>
      </c>
      <c r="J176" s="76"/>
      <c r="K176" s="52" t="str">
        <f>IF(J176=0,"",J176*100/J175)</f>
        <v/>
      </c>
      <c r="L176" s="76"/>
      <c r="M176" s="53" t="str">
        <f>IF(L176=0,"",L176*100/L175)</f>
        <v/>
      </c>
      <c r="N176" s="151"/>
      <c r="O176" s="151"/>
      <c r="P176" s="151"/>
      <c r="Q176" s="151"/>
      <c r="R176" s="151"/>
      <c r="S176" s="151"/>
    </row>
    <row r="177" spans="1:25" ht="25.5" x14ac:dyDescent="0.3">
      <c r="A177" s="189" t="s">
        <v>104</v>
      </c>
      <c r="B177" s="76"/>
      <c r="C177" s="52" t="str">
        <f>IF(B177=0,"",B177*100/B176)</f>
        <v/>
      </c>
      <c r="D177" s="76"/>
      <c r="E177" s="52" t="str">
        <f>IF(D177=0,"",D177*100/D176)</f>
        <v/>
      </c>
      <c r="F177" s="54"/>
      <c r="G177" s="52" t="str">
        <f>IF(F177=0,"",F177*100/F176)</f>
        <v/>
      </c>
      <c r="H177" s="76"/>
      <c r="I177" s="52" t="str">
        <f>IF(H177=0,"",H177*100/H176)</f>
        <v/>
      </c>
      <c r="J177" s="76"/>
      <c r="K177" s="52" t="str">
        <f>IF(J177=0,"",J177*100/J176)</f>
        <v/>
      </c>
      <c r="L177" s="76"/>
      <c r="M177" s="53" t="str">
        <f>IF(L177=0,"",L177*100/L176)</f>
        <v/>
      </c>
      <c r="N177" s="151"/>
      <c r="O177" s="151"/>
      <c r="P177" s="151"/>
      <c r="Q177" s="151"/>
      <c r="R177" s="151"/>
      <c r="S177" s="151"/>
    </row>
    <row r="178" spans="1:25" ht="25.5" x14ac:dyDescent="0.3">
      <c r="A178" s="189" t="s">
        <v>105</v>
      </c>
      <c r="B178" s="76"/>
      <c r="C178" s="52" t="str">
        <f>IF(B178=0,"",B178*100/B176)</f>
        <v/>
      </c>
      <c r="D178" s="76"/>
      <c r="E178" s="52" t="str">
        <f>IF(D178=0,"",D178*100/D176)</f>
        <v/>
      </c>
      <c r="F178" s="54"/>
      <c r="G178" s="52" t="str">
        <f>IF(F178=0,"",F178*100/F176)</f>
        <v/>
      </c>
      <c r="H178" s="76"/>
      <c r="I178" s="52" t="str">
        <f>IF(H178=0,"",H178*100/H176)</f>
        <v/>
      </c>
      <c r="J178" s="76"/>
      <c r="K178" s="52" t="str">
        <f>IF(J178=0,"",J178*100/J176)</f>
        <v/>
      </c>
      <c r="L178" s="76"/>
      <c r="M178" s="53" t="str">
        <f>IF(L178=0,"",L178*100/L176)</f>
        <v/>
      </c>
      <c r="N178" s="151"/>
      <c r="O178" s="151"/>
      <c r="P178" s="151"/>
      <c r="Q178" s="151"/>
      <c r="R178" s="151"/>
      <c r="S178" s="151"/>
    </row>
    <row r="179" spans="1:25" x14ac:dyDescent="0.3">
      <c r="A179" s="189" t="s">
        <v>212</v>
      </c>
      <c r="B179" s="461"/>
      <c r="C179" s="52" t="str">
        <f>IFERROR(B179*100/K10,"")</f>
        <v/>
      </c>
      <c r="D179" s="76"/>
      <c r="E179" s="52" t="str">
        <f>IFERROR(D179*100/L10,"")</f>
        <v/>
      </c>
      <c r="F179" s="54"/>
      <c r="G179" s="52" t="str">
        <f>IFERROR(F179*100/M10,"")</f>
        <v/>
      </c>
      <c r="H179" s="76"/>
      <c r="I179" s="52" t="str">
        <f>IFERROR(H179*100/N10,"")</f>
        <v/>
      </c>
      <c r="J179" s="76"/>
      <c r="K179" s="52" t="str">
        <f>IFERROR(J179*100/O10,"")</f>
        <v/>
      </c>
      <c r="L179" s="76"/>
      <c r="M179" s="53" t="str">
        <f>IFERROR(L179*100/S10,"")</f>
        <v/>
      </c>
      <c r="N179" s="151"/>
      <c r="O179" s="151"/>
      <c r="P179" s="151"/>
      <c r="Q179" s="151"/>
      <c r="R179" s="151"/>
      <c r="S179" s="151"/>
    </row>
    <row r="180" spans="1:25" x14ac:dyDescent="0.3">
      <c r="A180" s="172" t="s">
        <v>213</v>
      </c>
      <c r="B180" s="462"/>
      <c r="C180" s="52" t="str">
        <f>IFERROR(B180*100/K10,"")</f>
        <v/>
      </c>
      <c r="D180" s="76"/>
      <c r="E180" s="52" t="str">
        <f>IFERROR(D180*100/L10,"")</f>
        <v/>
      </c>
      <c r="F180" s="54"/>
      <c r="G180" s="52" t="str">
        <f>IFERROR(F180*100/M10,"")</f>
        <v/>
      </c>
      <c r="H180" s="76"/>
      <c r="I180" s="52" t="str">
        <f>IFERROR(H180*100/N10,"")</f>
        <v/>
      </c>
      <c r="J180" s="76"/>
      <c r="K180" s="52" t="str">
        <f>IFERROR(J180*100/O10,"")</f>
        <v/>
      </c>
      <c r="L180" s="76"/>
      <c r="M180" s="53" t="str">
        <f>IFERROR(L180*100/S10,"")</f>
        <v/>
      </c>
      <c r="N180" s="151"/>
      <c r="O180" s="151"/>
      <c r="P180" s="151"/>
      <c r="Q180" s="151"/>
      <c r="R180" s="151"/>
      <c r="S180" s="151"/>
    </row>
    <row r="181" spans="1:25" ht="25.5" x14ac:dyDescent="0.3">
      <c r="A181" s="172" t="s">
        <v>260</v>
      </c>
      <c r="B181" s="76"/>
      <c r="C181" s="52" t="str">
        <f>IF(B181=0,"",B181*100/(B10+K10))</f>
        <v/>
      </c>
      <c r="D181" s="76"/>
      <c r="E181" s="52" t="str">
        <f>IF(D181=0,"",D181*100/(C10+L10))</f>
        <v/>
      </c>
      <c r="F181" s="54"/>
      <c r="G181" s="52" t="str">
        <f>IF(F181=0,"",F181*100/(D10+M10))</f>
        <v/>
      </c>
      <c r="H181" s="76"/>
      <c r="I181" s="52" t="str">
        <f>IF(H181=0,"",H181*100/(E10+N10))</f>
        <v/>
      </c>
      <c r="J181" s="76"/>
      <c r="K181" s="52" t="str">
        <f>IF(J181=0,"",J181*100/(F10+O10))</f>
        <v/>
      </c>
      <c r="L181" s="76"/>
      <c r="M181" s="53" t="str">
        <f>IF(L181=0,"",L181*100/(J10+S10))</f>
        <v/>
      </c>
      <c r="N181" s="77"/>
      <c r="O181" s="77"/>
      <c r="P181" s="151"/>
      <c r="Q181" s="77"/>
    </row>
    <row r="182" spans="1:25" ht="25.5" x14ac:dyDescent="0.3">
      <c r="A182" s="172" t="s">
        <v>231</v>
      </c>
      <c r="B182" s="76"/>
      <c r="C182" s="52" t="str">
        <f>IFERROR(B182*100/(T10+B16+K16),"")</f>
        <v/>
      </c>
      <c r="D182" s="76"/>
      <c r="E182" s="52" t="str">
        <f>IFERROR(D182*100/(U10+C16+L16),"")</f>
        <v/>
      </c>
      <c r="F182" s="54"/>
      <c r="G182" s="52" t="str">
        <f>IFERROR(F182*100/(V10+D16+M16),"")</f>
        <v/>
      </c>
      <c r="H182" s="76"/>
      <c r="I182" s="52" t="str">
        <f>IFERROR(H182*100/(W10+E16+N16),"")</f>
        <v/>
      </c>
      <c r="J182" s="76"/>
      <c r="K182" s="52" t="str">
        <f>IFERROR(J182*100/(X10+F16+O16),"")</f>
        <v/>
      </c>
      <c r="L182" s="76"/>
      <c r="M182" s="53" t="str">
        <f>IFERROR(L182*100/(Z10+J16+S16),"")</f>
        <v/>
      </c>
      <c r="N182" s="77"/>
      <c r="O182" s="77"/>
      <c r="P182" s="151"/>
      <c r="Q182" s="77"/>
    </row>
    <row r="183" spans="1:25" x14ac:dyDescent="0.3">
      <c r="A183" s="172" t="s">
        <v>210</v>
      </c>
      <c r="B183" s="76"/>
      <c r="C183" s="52" t="str">
        <f>IF(B183=0,"",B183*100/$T$16)</f>
        <v/>
      </c>
      <c r="D183" s="76"/>
      <c r="E183" s="52" t="str">
        <f>IF(D183=0,"",D183*100/$U$16)</f>
        <v/>
      </c>
      <c r="F183" s="54"/>
      <c r="G183" s="52" t="str">
        <f>IF(F183=0,"",F183*100/$V$16)</f>
        <v/>
      </c>
      <c r="H183" s="76"/>
      <c r="I183" s="52" t="str">
        <f>IF(H183=0,"",H183*100/$W$16)</f>
        <v/>
      </c>
      <c r="J183" s="76"/>
      <c r="K183" s="52" t="str">
        <f>IF(J183=0,"",J183*100/$X$16)</f>
        <v/>
      </c>
      <c r="L183" s="76"/>
      <c r="M183" s="53" t="str">
        <f>IF(L183=0,"",L183*100/$Z$16)</f>
        <v/>
      </c>
      <c r="N183" s="77"/>
      <c r="O183" s="77"/>
      <c r="P183" s="151"/>
      <c r="Q183" s="77"/>
    </row>
    <row r="184" spans="1:25" ht="25.5" x14ac:dyDescent="0.3">
      <c r="A184" s="172" t="s">
        <v>106</v>
      </c>
      <c r="B184" s="76"/>
      <c r="C184" s="52" t="str">
        <f>IF(B184=0,"",B184*100/($B$10+$K$10))</f>
        <v/>
      </c>
      <c r="D184" s="76"/>
      <c r="E184" s="52" t="str">
        <f>IF(D184=0,"",D184*100/($C$10+$L$10))</f>
        <v/>
      </c>
      <c r="F184" s="54"/>
      <c r="G184" s="52" t="str">
        <f>IF(F184=0,"",F184*100/($D$10+$M$10))</f>
        <v/>
      </c>
      <c r="H184" s="76"/>
      <c r="I184" s="52" t="str">
        <f>IF(H184=0,"",H184*100/(E10+N10))</f>
        <v/>
      </c>
      <c r="J184" s="76"/>
      <c r="K184" s="52" t="str">
        <f>IF(J184=0,"",J184*100/($F$10+$O$10))</f>
        <v/>
      </c>
      <c r="L184" s="76"/>
      <c r="M184" s="53" t="str">
        <f>IF(L184=0,"",L184*100/($J$10+$S$10))</f>
        <v/>
      </c>
    </row>
    <row r="185" spans="1:25" ht="25.5" x14ac:dyDescent="0.3">
      <c r="A185" s="172" t="s">
        <v>107</v>
      </c>
      <c r="B185" s="76"/>
      <c r="C185" s="52" t="str">
        <f>IF(B185=0,"",B185*100/($B$10+$K$10))</f>
        <v/>
      </c>
      <c r="D185" s="76"/>
      <c r="E185" s="52" t="str">
        <f>IF(D185=0,"",D185*100/($C$10+$L$10))</f>
        <v/>
      </c>
      <c r="F185" s="54"/>
      <c r="G185" s="52" t="str">
        <f>IF(F185=0,"",F185*100/($D$10+$M$10))</f>
        <v/>
      </c>
      <c r="H185" s="76"/>
      <c r="I185" s="52" t="str">
        <f>IF(H185=0,"",H185*100/(E10+N10))</f>
        <v/>
      </c>
      <c r="J185" s="76"/>
      <c r="K185" s="52" t="str">
        <f>IF(J185=0,"",J185*100/($F$10+$O$10))</f>
        <v/>
      </c>
      <c r="L185" s="76"/>
      <c r="M185" s="53" t="str">
        <f>IF(L185=0,"",L185*100/($J$10+$S$10))</f>
        <v/>
      </c>
    </row>
    <row r="186" spans="1:25" x14ac:dyDescent="0.3">
      <c r="A186" s="43" t="s">
        <v>108</v>
      </c>
      <c r="B186" s="54"/>
      <c r="C186" s="52" t="str">
        <f>IF(B186=0,"",B186*100/$T$42)</f>
        <v/>
      </c>
      <c r="D186" s="54"/>
      <c r="E186" s="52" t="str">
        <f>IF(D186=0,"",D186*100/$U$42)</f>
        <v/>
      </c>
      <c r="F186" s="54"/>
      <c r="G186" s="52" t="str">
        <f>IF(F186=0,"",F186*100/$V$42)</f>
        <v/>
      </c>
      <c r="H186" s="54"/>
      <c r="I186" s="52" t="str">
        <f>IF(H186=0,"",H186*100/$W$42)</f>
        <v/>
      </c>
      <c r="J186" s="54"/>
      <c r="K186" s="52" t="str">
        <f>IF(J186=0,"",J186*100/$X$42)</f>
        <v/>
      </c>
      <c r="L186" s="54"/>
      <c r="M186" s="53" t="str">
        <f>IF(L186=0,"",L186*100/$Z$42)</f>
        <v/>
      </c>
    </row>
    <row r="187" spans="1:25" ht="25.5" x14ac:dyDescent="0.3">
      <c r="A187" s="141" t="s">
        <v>109</v>
      </c>
      <c r="B187" s="54"/>
      <c r="C187" s="52" t="str">
        <f>IF(B187=0,"",B187*100/$T$42)</f>
        <v/>
      </c>
      <c r="D187" s="54"/>
      <c r="E187" s="52" t="str">
        <f>IF(D187=0,"",D187*100/$U$42)</f>
        <v/>
      </c>
      <c r="F187" s="54"/>
      <c r="G187" s="52" t="str">
        <f>IF(F187=0,"",F187*100/$V$42)</f>
        <v/>
      </c>
      <c r="H187" s="54"/>
      <c r="I187" s="52" t="str">
        <f>IF(H187=0,"",H187*100/$W$42)</f>
        <v/>
      </c>
      <c r="J187" s="54"/>
      <c r="K187" s="52" t="str">
        <f>IF(J187=0,"",J187*100/$X$42)</f>
        <v/>
      </c>
      <c r="L187" s="54"/>
      <c r="M187" s="53" t="str">
        <f>IF(L187=0,"",L187*100/$Z$42)</f>
        <v/>
      </c>
    </row>
    <row r="188" spans="1:25" ht="25.5" x14ac:dyDescent="0.3">
      <c r="A188" s="141" t="s">
        <v>110</v>
      </c>
      <c r="B188" s="54"/>
      <c r="C188" s="52" t="str">
        <f>IF(B188=0,"",B188*100/$T$42)</f>
        <v/>
      </c>
      <c r="D188" s="54"/>
      <c r="E188" s="52" t="str">
        <f>IF(D188=0,"",D188*100/$U$42)</f>
        <v/>
      </c>
      <c r="F188" s="54"/>
      <c r="G188" s="52" t="str">
        <f>IF(F188=0,"",F188*100/$V$42)</f>
        <v/>
      </c>
      <c r="H188" s="54"/>
      <c r="I188" s="52" t="str">
        <f>IF(H188=0,"",H188*100/$W$42)</f>
        <v/>
      </c>
      <c r="J188" s="54"/>
      <c r="K188" s="52" t="str">
        <f>IF(J188=0,"",J188*100/$X$42)</f>
        <v/>
      </c>
      <c r="L188" s="54"/>
      <c r="M188" s="53" t="str">
        <f>IF(L188=0,"",L188*100/$Z$42)</f>
        <v/>
      </c>
    </row>
    <row r="189" spans="1:25" ht="25.5" x14ac:dyDescent="0.3">
      <c r="A189" s="173" t="s">
        <v>111</v>
      </c>
      <c r="B189" s="76"/>
      <c r="C189" s="52" t="str">
        <f>IF(B189=0,"",B189*100/(B10+K10))</f>
        <v/>
      </c>
      <c r="D189" s="76"/>
      <c r="E189" s="52" t="str">
        <f>IF(D189=0,"",D189*100/(C10+L10))</f>
        <v/>
      </c>
      <c r="F189" s="54"/>
      <c r="G189" s="52" t="str">
        <f>IF(F189=0,"",F189*100/(D10+M10))</f>
        <v/>
      </c>
      <c r="H189" s="76"/>
      <c r="I189" s="52" t="str">
        <f>IF(H189=0,"",H189*100/(E10+N10))</f>
        <v/>
      </c>
      <c r="J189" s="76"/>
      <c r="K189" s="52" t="str">
        <f>IF(J189=0,"",J189*100/(F10+O10))</f>
        <v/>
      </c>
      <c r="L189" s="76"/>
      <c r="M189" s="53" t="str">
        <f>IF(L189=0,"",L189*100/(J10+S10))</f>
        <v/>
      </c>
      <c r="N189" s="78"/>
      <c r="O189" s="78"/>
      <c r="P189" s="78"/>
      <c r="Q189" s="78"/>
      <c r="R189" s="78"/>
      <c r="S189" s="78"/>
    </row>
    <row r="190" spans="1:25" ht="25.5" x14ac:dyDescent="0.3">
      <c r="A190" s="471" t="s">
        <v>112</v>
      </c>
      <c r="B190" s="80"/>
      <c r="C190" s="57" t="str">
        <f>IF(B190=0,"",B190*100/(B10+K10))</f>
        <v/>
      </c>
      <c r="D190" s="80"/>
      <c r="E190" s="57" t="str">
        <f>IF(D190=0,"",D190*100/(C10+L10))</f>
        <v/>
      </c>
      <c r="F190" s="58"/>
      <c r="G190" s="57" t="str">
        <f>IF(F190=0,"",F190*100/(D10+M10))</f>
        <v/>
      </c>
      <c r="H190" s="80"/>
      <c r="I190" s="57" t="str">
        <f>IF(H190=0,"",H190*100/(E10+N10))</f>
        <v/>
      </c>
      <c r="J190" s="80"/>
      <c r="K190" s="57" t="str">
        <f>IF(J190=0,"",J190*100/(F10+O10))</f>
        <v/>
      </c>
      <c r="L190" s="80"/>
      <c r="M190" s="59" t="str">
        <f>IF(L190=0,"",L190*100/(J10+S10))</f>
        <v/>
      </c>
      <c r="N190" s="78"/>
      <c r="O190" s="78"/>
      <c r="P190" s="78"/>
      <c r="Q190" s="78"/>
      <c r="R190" s="78"/>
      <c r="S190" s="78"/>
    </row>
    <row r="191" spans="1:25" x14ac:dyDescent="0.3">
      <c r="A191" s="4"/>
      <c r="B191" s="4"/>
      <c r="C191" s="81"/>
      <c r="D191" s="81"/>
      <c r="E191" s="81"/>
      <c r="F191" s="81"/>
      <c r="G191" s="81"/>
      <c r="H191" s="81"/>
      <c r="I191" s="81"/>
      <c r="J191" s="81"/>
      <c r="K191" s="81"/>
      <c r="L191" s="81"/>
      <c r="M191" s="81"/>
      <c r="N191" s="81"/>
      <c r="O191" s="81"/>
      <c r="P191" s="145"/>
      <c r="Q191" s="145"/>
      <c r="R191" s="145"/>
      <c r="S191" s="145"/>
      <c r="T191" s="145"/>
      <c r="U191" s="145"/>
      <c r="V191" s="145"/>
      <c r="W191" s="145"/>
      <c r="X191" s="145"/>
      <c r="Y191" s="145"/>
    </row>
    <row r="192" spans="1:25" x14ac:dyDescent="0.3">
      <c r="A192" s="410" t="s">
        <v>95</v>
      </c>
      <c r="B192" s="411"/>
      <c r="C192" s="411"/>
      <c r="D192" s="411"/>
      <c r="E192" s="411"/>
      <c r="F192" s="411"/>
      <c r="G192" s="411"/>
      <c r="H192" s="411"/>
      <c r="I192" s="411"/>
      <c r="J192" s="411"/>
      <c r="K192" s="411"/>
      <c r="L192" s="411"/>
      <c r="M192" s="411"/>
      <c r="N192" s="411"/>
      <c r="O192" s="411"/>
      <c r="P192" s="411"/>
      <c r="Q192" s="411"/>
      <c r="R192" s="411"/>
      <c r="S192" s="412"/>
    </row>
    <row r="193" spans="1:19" x14ac:dyDescent="0.3">
      <c r="A193" s="650" t="s">
        <v>113</v>
      </c>
      <c r="B193" s="640">
        <v>2013</v>
      </c>
      <c r="C193" s="641"/>
      <c r="D193" s="642"/>
      <c r="E193" s="640">
        <v>2014</v>
      </c>
      <c r="F193" s="641"/>
      <c r="G193" s="642"/>
      <c r="H193" s="640">
        <v>2015</v>
      </c>
      <c r="I193" s="641"/>
      <c r="J193" s="641"/>
      <c r="K193" s="640">
        <v>2016</v>
      </c>
      <c r="L193" s="641"/>
      <c r="M193" s="642"/>
      <c r="N193" s="640">
        <v>2017</v>
      </c>
      <c r="O193" s="641"/>
      <c r="P193" s="642"/>
      <c r="Q193" s="640">
        <v>2018</v>
      </c>
      <c r="R193" s="641"/>
      <c r="S193" s="642"/>
    </row>
    <row r="194" spans="1:19" x14ac:dyDescent="0.3">
      <c r="A194" s="651"/>
      <c r="B194" s="82" t="s">
        <v>114</v>
      </c>
      <c r="C194" s="571" t="s">
        <v>115</v>
      </c>
      <c r="D194" s="572"/>
      <c r="E194" s="82" t="s">
        <v>114</v>
      </c>
      <c r="F194" s="571" t="s">
        <v>115</v>
      </c>
      <c r="G194" s="572"/>
      <c r="H194" s="82" t="s">
        <v>114</v>
      </c>
      <c r="I194" s="571" t="s">
        <v>115</v>
      </c>
      <c r="J194" s="572"/>
      <c r="K194" s="82" t="s">
        <v>114</v>
      </c>
      <c r="L194" s="571" t="s">
        <v>115</v>
      </c>
      <c r="M194" s="572"/>
      <c r="N194" s="82" t="s">
        <v>114</v>
      </c>
      <c r="O194" s="571" t="s">
        <v>115</v>
      </c>
      <c r="P194" s="572"/>
      <c r="Q194" s="82" t="s">
        <v>114</v>
      </c>
      <c r="R194" s="571" t="s">
        <v>115</v>
      </c>
      <c r="S194" s="572"/>
    </row>
    <row r="195" spans="1:19" x14ac:dyDescent="0.3">
      <c r="A195" s="652"/>
      <c r="B195" s="82" t="s">
        <v>116</v>
      </c>
      <c r="C195" s="82" t="s">
        <v>116</v>
      </c>
      <c r="D195" s="82" t="s">
        <v>57</v>
      </c>
      <c r="E195" s="82" t="s">
        <v>116</v>
      </c>
      <c r="F195" s="82" t="s">
        <v>116</v>
      </c>
      <c r="G195" s="82" t="s">
        <v>57</v>
      </c>
      <c r="H195" s="82" t="s">
        <v>116</v>
      </c>
      <c r="I195" s="82" t="s">
        <v>116</v>
      </c>
      <c r="J195" s="82" t="s">
        <v>57</v>
      </c>
      <c r="K195" s="82" t="s">
        <v>116</v>
      </c>
      <c r="L195" s="82" t="s">
        <v>116</v>
      </c>
      <c r="M195" s="82" t="s">
        <v>57</v>
      </c>
      <c r="N195" s="82" t="s">
        <v>116</v>
      </c>
      <c r="O195" s="82" t="s">
        <v>116</v>
      </c>
      <c r="P195" s="82" t="s">
        <v>57</v>
      </c>
      <c r="Q195" s="82" t="s">
        <v>116</v>
      </c>
      <c r="R195" s="82" t="s">
        <v>116</v>
      </c>
      <c r="S195" s="82" t="s">
        <v>57</v>
      </c>
    </row>
    <row r="196" spans="1:19" s="165" customFormat="1" ht="33" x14ac:dyDescent="0.3">
      <c r="A196" s="397" t="s">
        <v>262</v>
      </c>
      <c r="B196" s="398"/>
      <c r="C196" s="399"/>
      <c r="D196" s="70" t="str">
        <f t="shared" ref="D196:D214" si="95">IF(C196=0,"",C196*100/B196)</f>
        <v/>
      </c>
      <c r="E196" s="398"/>
      <c r="F196" s="399"/>
      <c r="G196" s="70" t="str">
        <f t="shared" ref="G196:G214" si="96">IF(F196=0,"",F196*100/E196)</f>
        <v/>
      </c>
      <c r="H196" s="398"/>
      <c r="I196" s="399"/>
      <c r="J196" s="70" t="str">
        <f t="shared" ref="J196:J214" si="97">IF(I196=0,"",I196*100/H196)</f>
        <v/>
      </c>
      <c r="K196" s="398"/>
      <c r="L196" s="399"/>
      <c r="M196" s="70" t="str">
        <f t="shared" ref="M196:M214" si="98">IF(L196=0,"",L196*100/K196)</f>
        <v/>
      </c>
      <c r="N196" s="398"/>
      <c r="O196" s="399"/>
      <c r="P196" s="70" t="str">
        <f t="shared" ref="P196:P203" si="99">IF(O196=0,"",O196*100/N196)</f>
        <v/>
      </c>
      <c r="Q196" s="398"/>
      <c r="R196" s="71"/>
      <c r="S196" s="73" t="str">
        <f t="shared" ref="S196:S205" si="100">IF(R196=0,"",R196*100/Q196)</f>
        <v/>
      </c>
    </row>
    <row r="197" spans="1:19" s="165" customFormat="1" ht="33" x14ac:dyDescent="0.3">
      <c r="A197" s="306" t="s">
        <v>263</v>
      </c>
      <c r="B197" s="388"/>
      <c r="C197" s="382"/>
      <c r="D197" s="52" t="str">
        <f t="shared" si="95"/>
        <v/>
      </c>
      <c r="E197" s="388"/>
      <c r="F197" s="382"/>
      <c r="G197" s="52" t="str">
        <f t="shared" si="96"/>
        <v/>
      </c>
      <c r="H197" s="388"/>
      <c r="I197" s="382"/>
      <c r="J197" s="52" t="str">
        <f t="shared" si="97"/>
        <v/>
      </c>
      <c r="K197" s="388"/>
      <c r="L197" s="382"/>
      <c r="M197" s="52" t="str">
        <f t="shared" si="98"/>
        <v/>
      </c>
      <c r="N197" s="388"/>
      <c r="O197" s="382"/>
      <c r="P197" s="52" t="str">
        <f t="shared" si="99"/>
        <v/>
      </c>
      <c r="Q197" s="388"/>
      <c r="R197" s="76"/>
      <c r="S197" s="53" t="str">
        <f t="shared" si="100"/>
        <v/>
      </c>
    </row>
    <row r="198" spans="1:19" ht="25.5" x14ac:dyDescent="0.3">
      <c r="A198" s="189" t="s">
        <v>266</v>
      </c>
      <c r="B198" s="388"/>
      <c r="C198" s="400"/>
      <c r="D198" s="52" t="str">
        <f t="shared" si="95"/>
        <v/>
      </c>
      <c r="E198" s="388"/>
      <c r="F198" s="400"/>
      <c r="G198" s="52" t="str">
        <f t="shared" si="96"/>
        <v/>
      </c>
      <c r="H198" s="388"/>
      <c r="I198" s="400"/>
      <c r="J198" s="52" t="str">
        <f t="shared" si="97"/>
        <v/>
      </c>
      <c r="K198" s="388"/>
      <c r="L198" s="400"/>
      <c r="M198" s="52" t="str">
        <f t="shared" si="98"/>
        <v/>
      </c>
      <c r="N198" s="388"/>
      <c r="O198" s="382"/>
      <c r="P198" s="52" t="str">
        <f t="shared" si="99"/>
        <v/>
      </c>
      <c r="Q198" s="388"/>
      <c r="R198" s="382"/>
      <c r="S198" s="53" t="str">
        <f t="shared" si="100"/>
        <v/>
      </c>
    </row>
    <row r="199" spans="1:19" ht="25.5" x14ac:dyDescent="0.3">
      <c r="A199" s="189" t="s">
        <v>267</v>
      </c>
      <c r="B199" s="388"/>
      <c r="C199" s="401"/>
      <c r="D199" s="52" t="str">
        <f t="shared" si="95"/>
        <v/>
      </c>
      <c r="E199" s="388"/>
      <c r="F199" s="401"/>
      <c r="G199" s="52" t="str">
        <f t="shared" si="96"/>
        <v/>
      </c>
      <c r="H199" s="388"/>
      <c r="I199" s="401"/>
      <c r="J199" s="52" t="str">
        <f t="shared" si="97"/>
        <v/>
      </c>
      <c r="K199" s="388"/>
      <c r="L199" s="401"/>
      <c r="M199" s="52" t="str">
        <f t="shared" si="98"/>
        <v/>
      </c>
      <c r="N199" s="388"/>
      <c r="O199" s="382"/>
      <c r="P199" s="52" t="str">
        <f t="shared" si="99"/>
        <v/>
      </c>
      <c r="Q199" s="388"/>
      <c r="R199" s="382"/>
      <c r="S199" s="53" t="str">
        <f t="shared" si="100"/>
        <v/>
      </c>
    </row>
    <row r="200" spans="1:19" ht="25.5" x14ac:dyDescent="0.3">
      <c r="A200" s="189" t="s">
        <v>117</v>
      </c>
      <c r="B200" s="83" t="str">
        <f>IF(C198=0,"",(C198+C199))</f>
        <v/>
      </c>
      <c r="C200" s="54"/>
      <c r="D200" s="52" t="str">
        <f t="shared" si="95"/>
        <v/>
      </c>
      <c r="E200" s="83" t="str">
        <f>IF(F198=0,"",(F198+F199))</f>
        <v/>
      </c>
      <c r="F200" s="54"/>
      <c r="G200" s="52" t="str">
        <f t="shared" si="96"/>
        <v/>
      </c>
      <c r="H200" s="83" t="str">
        <f>IF(I198=0,"",(I198+I199))</f>
        <v/>
      </c>
      <c r="I200" s="54"/>
      <c r="J200" s="52" t="str">
        <f t="shared" si="97"/>
        <v/>
      </c>
      <c r="K200" s="83" t="str">
        <f>IF(L198=0,"",(L198+L199))</f>
        <v/>
      </c>
      <c r="L200" s="54"/>
      <c r="M200" s="52" t="str">
        <f t="shared" si="98"/>
        <v/>
      </c>
      <c r="N200" s="83" t="str">
        <f>IF(O198=0,"",(O198+O199))</f>
        <v/>
      </c>
      <c r="O200" s="76"/>
      <c r="P200" s="52" t="str">
        <f t="shared" si="99"/>
        <v/>
      </c>
      <c r="Q200" s="83" t="str">
        <f>IF(R198=0,"",(R198+R199))</f>
        <v/>
      </c>
      <c r="R200" s="76"/>
      <c r="S200" s="53" t="str">
        <f>IF(R200=0,"",R200*100/Q200)</f>
        <v/>
      </c>
    </row>
    <row r="201" spans="1:19" ht="25.5" x14ac:dyDescent="0.3">
      <c r="A201" s="173" t="s">
        <v>268</v>
      </c>
      <c r="B201" s="83" t="str">
        <f>IF(C198=0,"",C198)</f>
        <v/>
      </c>
      <c r="C201" s="76"/>
      <c r="D201" s="52" t="str">
        <f t="shared" si="95"/>
        <v/>
      </c>
      <c r="E201" s="83" t="str">
        <f>IF(F198=0,"",F198)</f>
        <v/>
      </c>
      <c r="F201" s="76"/>
      <c r="G201" s="52" t="str">
        <f t="shared" si="96"/>
        <v/>
      </c>
      <c r="H201" s="83" t="str">
        <f>IF(I198=0,"",I198)</f>
        <v/>
      </c>
      <c r="I201" s="76"/>
      <c r="J201" s="52" t="str">
        <f t="shared" si="97"/>
        <v/>
      </c>
      <c r="K201" s="83" t="str">
        <f>IF(L198=0,"",L198)</f>
        <v/>
      </c>
      <c r="L201" s="76"/>
      <c r="M201" s="52" t="str">
        <f t="shared" si="98"/>
        <v/>
      </c>
      <c r="N201" s="83" t="str">
        <f>IF(O198=0,"",O198)</f>
        <v/>
      </c>
      <c r="O201" s="76"/>
      <c r="P201" s="52" t="str">
        <f t="shared" si="99"/>
        <v/>
      </c>
      <c r="Q201" s="83" t="str">
        <f>IF(R198=0,"",R198)</f>
        <v/>
      </c>
      <c r="R201" s="76"/>
      <c r="S201" s="53" t="str">
        <f>IF(R201=0,"",R201*100/Q201)</f>
        <v/>
      </c>
    </row>
    <row r="202" spans="1:19" ht="25.5" x14ac:dyDescent="0.3">
      <c r="A202" s="173" t="s">
        <v>269</v>
      </c>
      <c r="B202" s="83" t="str">
        <f>IF(C199=0,"",C199)</f>
        <v/>
      </c>
      <c r="C202" s="76"/>
      <c r="D202" s="52" t="str">
        <f t="shared" si="95"/>
        <v/>
      </c>
      <c r="E202" s="83" t="str">
        <f>IF(F199=0,"",F199)</f>
        <v/>
      </c>
      <c r="F202" s="76"/>
      <c r="G202" s="52" t="str">
        <f t="shared" si="96"/>
        <v/>
      </c>
      <c r="H202" s="83" t="str">
        <f>IF(I199=0,"",I199)</f>
        <v/>
      </c>
      <c r="I202" s="76"/>
      <c r="J202" s="52" t="str">
        <f t="shared" si="97"/>
        <v/>
      </c>
      <c r="K202" s="83" t="str">
        <f>IF(L199=0,"",L199)</f>
        <v/>
      </c>
      <c r="L202" s="76"/>
      <c r="M202" s="52" t="str">
        <f t="shared" si="98"/>
        <v/>
      </c>
      <c r="N202" s="83" t="str">
        <f>IF(O199=0,"",O199)</f>
        <v/>
      </c>
      <c r="O202" s="76"/>
      <c r="P202" s="52" t="str">
        <f t="shared" si="99"/>
        <v/>
      </c>
      <c r="Q202" s="83" t="str">
        <f>IF(R199=0,"",R199)</f>
        <v/>
      </c>
      <c r="R202" s="76"/>
      <c r="S202" s="53" t="str">
        <f>IF(R202=0,"",R202*100/Q202)</f>
        <v/>
      </c>
    </row>
    <row r="203" spans="1:19" ht="25.5" x14ac:dyDescent="0.3">
      <c r="A203" s="189" t="s">
        <v>118</v>
      </c>
      <c r="B203" s="83" t="str">
        <f>IF(C201=0,"",(C201+C202))</f>
        <v/>
      </c>
      <c r="C203" s="76"/>
      <c r="D203" s="52" t="str">
        <f t="shared" si="95"/>
        <v/>
      </c>
      <c r="E203" s="83" t="str">
        <f>IF(F201=0,"",(F201+F202))</f>
        <v/>
      </c>
      <c r="F203" s="76"/>
      <c r="G203" s="52" t="str">
        <f t="shared" si="96"/>
        <v/>
      </c>
      <c r="H203" s="83" t="str">
        <f>IF(I201=0,"",(I201+I202))</f>
        <v/>
      </c>
      <c r="I203" s="76"/>
      <c r="J203" s="52" t="str">
        <f t="shared" si="97"/>
        <v/>
      </c>
      <c r="K203" s="83" t="str">
        <f>IF(L201=0,"",(L201+L202))</f>
        <v/>
      </c>
      <c r="L203" s="76"/>
      <c r="M203" s="52" t="str">
        <f t="shared" si="98"/>
        <v/>
      </c>
      <c r="N203" s="83" t="str">
        <f>IF(O201=0,"",(O201+O202))</f>
        <v/>
      </c>
      <c r="O203" s="76"/>
      <c r="P203" s="52" t="str">
        <f t="shared" si="99"/>
        <v/>
      </c>
      <c r="Q203" s="83" t="str">
        <f>IF(R201=0,"",(R201+R202))</f>
        <v/>
      </c>
      <c r="R203" s="76"/>
      <c r="S203" s="53" t="str">
        <f>IF(R203=0,"",R203*100/Q203)</f>
        <v/>
      </c>
    </row>
    <row r="204" spans="1:19" ht="33" x14ac:dyDescent="0.3">
      <c r="A204" s="292" t="s">
        <v>264</v>
      </c>
      <c r="B204" s="388"/>
      <c r="C204" s="382"/>
      <c r="D204" s="52" t="str">
        <f t="shared" si="95"/>
        <v/>
      </c>
      <c r="E204" s="388"/>
      <c r="F204" s="382"/>
      <c r="G204" s="52" t="str">
        <f t="shared" si="96"/>
        <v/>
      </c>
      <c r="H204" s="388"/>
      <c r="I204" s="382"/>
      <c r="J204" s="52" t="str">
        <f t="shared" si="97"/>
        <v/>
      </c>
      <c r="K204" s="388"/>
      <c r="L204" s="382"/>
      <c r="M204" s="52" t="str">
        <f t="shared" si="98"/>
        <v/>
      </c>
      <c r="N204" s="388"/>
      <c r="O204" s="382"/>
      <c r="P204" s="52" t="str">
        <f t="shared" ref="P204:P205" si="101">IF(O204=0,"",O204*100/N204)</f>
        <v/>
      </c>
      <c r="Q204" s="388"/>
      <c r="R204" s="76"/>
      <c r="S204" s="53" t="str">
        <f t="shared" si="100"/>
        <v/>
      </c>
    </row>
    <row r="205" spans="1:19" ht="33" x14ac:dyDescent="0.3">
      <c r="A205" s="292" t="s">
        <v>265</v>
      </c>
      <c r="B205" s="388"/>
      <c r="C205" s="382"/>
      <c r="D205" s="52" t="str">
        <f t="shared" si="95"/>
        <v/>
      </c>
      <c r="E205" s="388"/>
      <c r="F205" s="382"/>
      <c r="G205" s="52" t="str">
        <f t="shared" si="96"/>
        <v/>
      </c>
      <c r="H205" s="388"/>
      <c r="I205" s="382"/>
      <c r="J205" s="52" t="str">
        <f t="shared" si="97"/>
        <v/>
      </c>
      <c r="K205" s="388"/>
      <c r="L205" s="382"/>
      <c r="M205" s="52" t="str">
        <f t="shared" si="98"/>
        <v/>
      </c>
      <c r="N205" s="388"/>
      <c r="O205" s="382"/>
      <c r="P205" s="52" t="str">
        <f t="shared" si="101"/>
        <v/>
      </c>
      <c r="Q205" s="388"/>
      <c r="R205" s="76"/>
      <c r="S205" s="53" t="str">
        <f t="shared" si="100"/>
        <v/>
      </c>
    </row>
    <row r="206" spans="1:19" ht="25.5" x14ac:dyDescent="0.3">
      <c r="A206" s="189" t="s">
        <v>271</v>
      </c>
      <c r="B206" s="388"/>
      <c r="C206" s="382"/>
      <c r="D206" s="52" t="str">
        <f t="shared" si="95"/>
        <v/>
      </c>
      <c r="E206" s="388"/>
      <c r="F206" s="382"/>
      <c r="G206" s="52" t="str">
        <f t="shared" si="96"/>
        <v/>
      </c>
      <c r="H206" s="388"/>
      <c r="I206" s="382"/>
      <c r="J206" s="52" t="str">
        <f t="shared" si="97"/>
        <v/>
      </c>
      <c r="K206" s="388"/>
      <c r="L206" s="382"/>
      <c r="M206" s="52" t="str">
        <f t="shared" si="98"/>
        <v/>
      </c>
      <c r="N206" s="388"/>
      <c r="O206" s="76"/>
      <c r="P206" s="52"/>
      <c r="Q206" s="388"/>
      <c r="R206" s="76"/>
      <c r="S206" s="53"/>
    </row>
    <row r="207" spans="1:19" ht="25.5" x14ac:dyDescent="0.3">
      <c r="A207" s="189" t="s">
        <v>270</v>
      </c>
      <c r="B207" s="388"/>
      <c r="C207" s="382"/>
      <c r="D207" s="52" t="str">
        <f t="shared" si="95"/>
        <v/>
      </c>
      <c r="E207" s="388"/>
      <c r="F207" s="382"/>
      <c r="G207" s="52" t="str">
        <f t="shared" si="96"/>
        <v/>
      </c>
      <c r="H207" s="388"/>
      <c r="I207" s="382"/>
      <c r="J207" s="52" t="str">
        <f t="shared" si="97"/>
        <v/>
      </c>
      <c r="K207" s="388"/>
      <c r="L207" s="382"/>
      <c r="M207" s="52" t="str">
        <f t="shared" si="98"/>
        <v/>
      </c>
      <c r="N207" s="388"/>
      <c r="O207" s="76"/>
      <c r="P207" s="52" t="str">
        <f>IF(O207=0,"",O207*100/N207)</f>
        <v/>
      </c>
      <c r="Q207" s="388"/>
      <c r="R207" s="76"/>
      <c r="S207" s="53" t="str">
        <f>IF(R207=0,"",R207*100/Q207)</f>
        <v/>
      </c>
    </row>
    <row r="208" spans="1:19" ht="25.5" x14ac:dyDescent="0.3">
      <c r="A208" s="173" t="s">
        <v>119</v>
      </c>
      <c r="B208" s="83" t="str">
        <f>IF(C206=0,"",(C206+C207))</f>
        <v/>
      </c>
      <c r="C208" s="76"/>
      <c r="D208" s="52" t="str">
        <f t="shared" si="95"/>
        <v/>
      </c>
      <c r="E208" s="83" t="str">
        <f>IF(F206=0,"",(F206+F207))</f>
        <v/>
      </c>
      <c r="F208" s="76"/>
      <c r="G208" s="52" t="str">
        <f t="shared" si="96"/>
        <v/>
      </c>
      <c r="H208" s="83" t="str">
        <f>IF(I206=0,"",(I206+I207))</f>
        <v/>
      </c>
      <c r="I208" s="76"/>
      <c r="J208" s="52" t="str">
        <f t="shared" si="97"/>
        <v/>
      </c>
      <c r="K208" s="83" t="str">
        <f>IF(L206=0,"",(L206+L207))</f>
        <v/>
      </c>
      <c r="L208" s="76"/>
      <c r="M208" s="52" t="str">
        <f t="shared" si="98"/>
        <v/>
      </c>
      <c r="N208" s="83" t="str">
        <f>IF(O206=0,"",(O206+O207))</f>
        <v/>
      </c>
      <c r="O208" s="76"/>
      <c r="P208" s="52" t="str">
        <f>IF(O208=0,"",O208*100/N208)</f>
        <v/>
      </c>
      <c r="Q208" s="83" t="str">
        <f>IF(R206=0,"",(R206+R207))</f>
        <v/>
      </c>
      <c r="R208" s="76"/>
      <c r="S208" s="53" t="str">
        <f>IF(R208=0,"",R208*100/Q208)</f>
        <v/>
      </c>
    </row>
    <row r="209" spans="1:25" ht="25.5" x14ac:dyDescent="0.3">
      <c r="A209" s="173" t="s">
        <v>272</v>
      </c>
      <c r="B209" s="83" t="str">
        <f>IF(C206=0,"",C206)</f>
        <v/>
      </c>
      <c r="C209" s="76"/>
      <c r="D209" s="52" t="str">
        <f t="shared" si="95"/>
        <v/>
      </c>
      <c r="E209" s="83" t="str">
        <f>IF(F206=0,"",F206)</f>
        <v/>
      </c>
      <c r="F209" s="76"/>
      <c r="G209" s="52" t="str">
        <f t="shared" si="96"/>
        <v/>
      </c>
      <c r="H209" s="83" t="str">
        <f>IF(I206=0,"",I206)</f>
        <v/>
      </c>
      <c r="I209" s="76"/>
      <c r="J209" s="52" t="str">
        <f t="shared" si="97"/>
        <v/>
      </c>
      <c r="K209" s="83" t="str">
        <f>IF(L206=0,"",L206)</f>
        <v/>
      </c>
      <c r="L209" s="76"/>
      <c r="M209" s="52" t="str">
        <f t="shared" si="98"/>
        <v/>
      </c>
      <c r="N209" s="83" t="str">
        <f>IF(O206=0,"",O206)</f>
        <v/>
      </c>
      <c r="O209" s="76"/>
      <c r="P209" s="52" t="str">
        <f>IF(O209=0,"",O209*100/N209)</f>
        <v/>
      </c>
      <c r="Q209" s="83" t="str">
        <f>IF(R206=0,"",R206)</f>
        <v/>
      </c>
      <c r="R209" s="76"/>
      <c r="S209" s="53" t="str">
        <f>IF(R209=0,"",R209*100/Q209)</f>
        <v/>
      </c>
    </row>
    <row r="210" spans="1:25" ht="25.5" x14ac:dyDescent="0.3">
      <c r="A210" s="173" t="s">
        <v>273</v>
      </c>
      <c r="B210" s="83" t="str">
        <f>IF(C207=0,"",C207)</f>
        <v/>
      </c>
      <c r="C210" s="76"/>
      <c r="D210" s="52" t="str">
        <f t="shared" si="95"/>
        <v/>
      </c>
      <c r="E210" s="83" t="str">
        <f>IF(F207=0,"",F207)</f>
        <v/>
      </c>
      <c r="F210" s="76"/>
      <c r="G210" s="52" t="str">
        <f t="shared" si="96"/>
        <v/>
      </c>
      <c r="H210" s="83" t="str">
        <f>IF(I207=0,"",I207)</f>
        <v/>
      </c>
      <c r="I210" s="76"/>
      <c r="J210" s="52" t="str">
        <f t="shared" si="97"/>
        <v/>
      </c>
      <c r="K210" s="83" t="str">
        <f>IF(L207=0,"",L207)</f>
        <v/>
      </c>
      <c r="L210" s="76"/>
      <c r="M210" s="52" t="str">
        <f t="shared" si="98"/>
        <v/>
      </c>
      <c r="N210" s="83" t="str">
        <f>IF(O207=0,"",O207)</f>
        <v/>
      </c>
      <c r="O210" s="76"/>
      <c r="P210" s="52" t="str">
        <f>IF(O210=0,"",O210*100/N210)</f>
        <v/>
      </c>
      <c r="Q210" s="83" t="str">
        <f>IF(R207=0,"",R207)</f>
        <v/>
      </c>
      <c r="R210" s="76"/>
      <c r="S210" s="53" t="str">
        <f>IF(R210=0,"",R210*100/Q210)</f>
        <v/>
      </c>
    </row>
    <row r="211" spans="1:25" ht="25.5" x14ac:dyDescent="0.3">
      <c r="A211" s="190" t="s">
        <v>120</v>
      </c>
      <c r="B211" s="83" t="str">
        <f>IF(C209=0,"",(C209+C210))</f>
        <v/>
      </c>
      <c r="C211" s="76"/>
      <c r="D211" s="52" t="str">
        <f t="shared" si="95"/>
        <v/>
      </c>
      <c r="E211" s="83" t="str">
        <f>IF(F209=0,"",(F209+F210))</f>
        <v/>
      </c>
      <c r="F211" s="76"/>
      <c r="G211" s="52" t="str">
        <f t="shared" si="96"/>
        <v/>
      </c>
      <c r="H211" s="83" t="str">
        <f>IF(I209=0,"",(I209+I210))</f>
        <v/>
      </c>
      <c r="I211" s="76"/>
      <c r="J211" s="52" t="str">
        <f t="shared" si="97"/>
        <v/>
      </c>
      <c r="K211" s="83" t="str">
        <f>IF(L209=0,"",(L209+L210))</f>
        <v/>
      </c>
      <c r="L211" s="76"/>
      <c r="M211" s="52" t="str">
        <f t="shared" si="98"/>
        <v/>
      </c>
      <c r="N211" s="83" t="str">
        <f>IF(O209=0,"",(O209+O210))</f>
        <v/>
      </c>
      <c r="O211" s="76"/>
      <c r="P211" s="52" t="str">
        <f>IF(O211=0,"",O211*100/N211)</f>
        <v/>
      </c>
      <c r="Q211" s="83" t="str">
        <f>IF(R209=0,"",(R209+R210))</f>
        <v/>
      </c>
      <c r="R211" s="76"/>
      <c r="S211" s="53" t="str">
        <f t="shared" ref="S211" si="102">IF(R211=0,"",R211*100/Q211)</f>
        <v/>
      </c>
    </row>
    <row r="212" spans="1:25" x14ac:dyDescent="0.3">
      <c r="A212" s="16" t="s">
        <v>121</v>
      </c>
      <c r="B212" s="76"/>
      <c r="C212" s="76"/>
      <c r="D212" s="52" t="str">
        <f t="shared" si="95"/>
        <v/>
      </c>
      <c r="E212" s="76"/>
      <c r="F212" s="76"/>
      <c r="G212" s="52" t="str">
        <f t="shared" si="96"/>
        <v/>
      </c>
      <c r="H212" s="54"/>
      <c r="I212" s="76"/>
      <c r="J212" s="52" t="str">
        <f t="shared" si="97"/>
        <v/>
      </c>
      <c r="K212" s="76"/>
      <c r="L212" s="76"/>
      <c r="M212" s="52" t="str">
        <f t="shared" si="98"/>
        <v/>
      </c>
      <c r="N212" s="74"/>
      <c r="O212" s="76"/>
      <c r="P212" s="52" t="str">
        <f t="shared" ref="P212" si="103">IF(O212=0,"",O212*100/N212)</f>
        <v/>
      </c>
      <c r="Q212" s="76"/>
      <c r="R212" s="76"/>
      <c r="S212" s="53" t="str">
        <f>IF(R212=0,"",R212*100/Q212)</f>
        <v/>
      </c>
    </row>
    <row r="213" spans="1:25" ht="25.5" x14ac:dyDescent="0.3">
      <c r="A213" s="173" t="s">
        <v>233</v>
      </c>
      <c r="B213" s="76"/>
      <c r="C213" s="76"/>
      <c r="D213" s="52" t="str">
        <f t="shared" si="95"/>
        <v/>
      </c>
      <c r="E213" s="76"/>
      <c r="F213" s="76"/>
      <c r="G213" s="52" t="str">
        <f t="shared" si="96"/>
        <v/>
      </c>
      <c r="H213" s="54"/>
      <c r="I213" s="76"/>
      <c r="J213" s="52" t="str">
        <f t="shared" si="97"/>
        <v/>
      </c>
      <c r="K213" s="76"/>
      <c r="L213" s="76"/>
      <c r="M213" s="52" t="str">
        <f t="shared" si="98"/>
        <v/>
      </c>
      <c r="N213" s="74"/>
      <c r="O213" s="76"/>
      <c r="P213" s="52" t="str">
        <f>IF(O213=0,"",O213*100/N213)</f>
        <v/>
      </c>
      <c r="Q213" s="76"/>
      <c r="R213" s="76"/>
      <c r="S213" s="53" t="str">
        <f>IF(R213=0,"",R213*100/Q213)</f>
        <v/>
      </c>
    </row>
    <row r="214" spans="1:25" x14ac:dyDescent="0.3">
      <c r="A214" s="471" t="s">
        <v>122</v>
      </c>
      <c r="B214" s="80"/>
      <c r="C214" s="80"/>
      <c r="D214" s="57" t="str">
        <f t="shared" si="95"/>
        <v/>
      </c>
      <c r="E214" s="80"/>
      <c r="F214" s="80"/>
      <c r="G214" s="57" t="str">
        <f t="shared" si="96"/>
        <v/>
      </c>
      <c r="H214" s="58"/>
      <c r="I214" s="80"/>
      <c r="J214" s="57" t="str">
        <f t="shared" si="97"/>
        <v/>
      </c>
      <c r="K214" s="80"/>
      <c r="L214" s="80"/>
      <c r="M214" s="57" t="str">
        <f t="shared" si="98"/>
        <v/>
      </c>
      <c r="N214" s="79"/>
      <c r="O214" s="80"/>
      <c r="P214" s="57" t="str">
        <f>IF(O214=0,"",O214*100/N214)</f>
        <v/>
      </c>
      <c r="Q214" s="80"/>
      <c r="R214" s="80"/>
      <c r="S214" s="59" t="str">
        <f>IF(R214=0,"",R214*100/Q214)</f>
        <v/>
      </c>
    </row>
    <row r="215" spans="1:25" x14ac:dyDescent="0.3">
      <c r="A215" s="647" t="s">
        <v>123</v>
      </c>
      <c r="B215" s="647"/>
      <c r="C215" s="647"/>
      <c r="D215" s="647"/>
      <c r="E215" s="647"/>
      <c r="F215" s="647"/>
      <c r="G215" s="647"/>
      <c r="H215" s="647"/>
      <c r="I215" s="647"/>
      <c r="J215" s="647"/>
      <c r="K215" s="647"/>
      <c r="L215" s="647"/>
      <c r="M215" s="647"/>
      <c r="N215" s="647"/>
      <c r="O215" s="647"/>
      <c r="P215" s="647"/>
      <c r="Q215" s="647"/>
      <c r="R215" s="647"/>
      <c r="S215" s="647"/>
      <c r="T215" s="647"/>
      <c r="U215" s="647"/>
      <c r="V215" s="647"/>
      <c r="W215" s="647"/>
      <c r="X215" s="647"/>
      <c r="Y215" s="647"/>
    </row>
    <row r="216" spans="1:25" x14ac:dyDescent="0.3">
      <c r="A216" s="648" t="s">
        <v>124</v>
      </c>
      <c r="B216" s="648"/>
      <c r="C216" s="648"/>
      <c r="D216" s="648"/>
      <c r="E216" s="648"/>
      <c r="F216" s="648"/>
      <c r="G216" s="648"/>
      <c r="H216" s="648"/>
      <c r="I216" s="648"/>
      <c r="J216" s="648"/>
      <c r="K216" s="648"/>
      <c r="L216" s="648"/>
      <c r="M216" s="648"/>
      <c r="N216" s="648"/>
      <c r="O216" s="648"/>
      <c r="P216" s="648"/>
      <c r="Q216" s="648"/>
      <c r="R216" s="648"/>
      <c r="S216" s="648"/>
      <c r="T216" s="648"/>
      <c r="U216" s="648"/>
      <c r="V216" s="648"/>
      <c r="W216" s="648"/>
      <c r="X216" s="648"/>
      <c r="Y216" s="648"/>
    </row>
    <row r="217" spans="1:25" x14ac:dyDescent="0.3">
      <c r="A217" s="649" t="s">
        <v>125</v>
      </c>
      <c r="B217" s="649"/>
      <c r="C217" s="649"/>
      <c r="D217" s="649"/>
      <c r="E217" s="649"/>
      <c r="F217" s="649"/>
      <c r="G217" s="649"/>
      <c r="H217" s="649"/>
      <c r="I217" s="649"/>
      <c r="J217" s="649"/>
      <c r="K217" s="649"/>
      <c r="L217" s="649"/>
      <c r="M217" s="649"/>
      <c r="N217" s="649"/>
      <c r="O217" s="649"/>
      <c r="P217" s="649"/>
      <c r="Q217" s="649"/>
      <c r="R217" s="649"/>
      <c r="S217" s="649"/>
      <c r="T217" s="649"/>
      <c r="U217" s="649"/>
      <c r="V217" s="649"/>
      <c r="W217" s="649"/>
      <c r="X217" s="649"/>
      <c r="Y217" s="649"/>
    </row>
    <row r="218" spans="1:25" x14ac:dyDescent="0.3">
      <c r="A218" s="562" t="s">
        <v>276</v>
      </c>
      <c r="B218" s="562"/>
      <c r="C218" s="562"/>
      <c r="D218" s="562"/>
      <c r="E218" s="562"/>
      <c r="F218" s="562"/>
      <c r="G218" s="562"/>
      <c r="H218" s="562"/>
      <c r="I218" s="562"/>
      <c r="J218" s="562"/>
      <c r="K218" s="562"/>
      <c r="L218" s="562"/>
      <c r="M218" s="562"/>
      <c r="N218" s="562"/>
      <c r="O218" s="562"/>
      <c r="P218" s="562"/>
      <c r="Q218" s="562"/>
      <c r="R218" s="562"/>
      <c r="S218" s="562"/>
      <c r="T218" s="562"/>
      <c r="U218" s="562"/>
      <c r="V218" s="562"/>
      <c r="W218" s="562"/>
      <c r="X218" s="562"/>
      <c r="Y218" s="562"/>
    </row>
    <row r="219" spans="1:25" x14ac:dyDescent="0.3">
      <c r="A219" s="562" t="s">
        <v>277</v>
      </c>
      <c r="B219" s="562"/>
      <c r="C219" s="562"/>
      <c r="D219" s="562"/>
      <c r="E219" s="562"/>
      <c r="F219" s="562"/>
      <c r="G219" s="562"/>
      <c r="H219" s="562"/>
      <c r="I219" s="562"/>
      <c r="J219" s="562"/>
      <c r="K219" s="562"/>
      <c r="L219" s="562"/>
      <c r="M219" s="562"/>
      <c r="N219" s="562"/>
      <c r="O219" s="562"/>
      <c r="P219" s="562"/>
      <c r="Q219" s="562"/>
      <c r="R219" s="562"/>
      <c r="S219" s="562"/>
      <c r="T219" s="562"/>
      <c r="U219" s="562"/>
      <c r="V219" s="562"/>
      <c r="W219" s="562"/>
      <c r="X219" s="562"/>
      <c r="Y219" s="562"/>
    </row>
    <row r="220" spans="1:25" x14ac:dyDescent="0.3">
      <c r="A220" s="384"/>
      <c r="B220" s="384"/>
      <c r="C220" s="384"/>
      <c r="D220" s="384"/>
      <c r="E220" s="384"/>
      <c r="F220" s="384"/>
      <c r="G220" s="384"/>
      <c r="H220" s="384"/>
      <c r="I220" s="384"/>
      <c r="J220" s="384"/>
      <c r="K220" s="384"/>
      <c r="L220" s="384"/>
      <c r="M220" s="384"/>
      <c r="N220" s="384"/>
      <c r="O220" s="384"/>
      <c r="P220" s="384"/>
      <c r="Q220" s="384"/>
      <c r="R220" s="384"/>
      <c r="S220" s="384"/>
      <c r="T220" s="384"/>
      <c r="U220" s="384"/>
      <c r="V220" s="384"/>
      <c r="W220" s="384"/>
      <c r="X220" s="384"/>
      <c r="Y220" s="384"/>
    </row>
    <row r="221" spans="1:25" x14ac:dyDescent="0.3">
      <c r="A221" s="413" t="s">
        <v>126</v>
      </c>
      <c r="B221" s="414"/>
      <c r="C221" s="414"/>
      <c r="D221" s="414"/>
      <c r="E221" s="414"/>
      <c r="F221" s="414"/>
      <c r="G221" s="414"/>
      <c r="H221" s="414"/>
      <c r="I221" s="414"/>
      <c r="J221" s="414"/>
      <c r="K221" s="414"/>
      <c r="L221" s="414"/>
      <c r="M221" s="415"/>
    </row>
    <row r="222" spans="1:25" x14ac:dyDescent="0.3">
      <c r="A222" s="537" t="s">
        <v>55</v>
      </c>
      <c r="B222" s="569">
        <v>2013</v>
      </c>
      <c r="C222" s="570"/>
      <c r="D222" s="569">
        <v>2014</v>
      </c>
      <c r="E222" s="570"/>
      <c r="F222" s="558">
        <v>2015</v>
      </c>
      <c r="G222" s="643"/>
      <c r="H222" s="558">
        <v>2016</v>
      </c>
      <c r="I222" s="643"/>
      <c r="J222" s="558">
        <v>2017</v>
      </c>
      <c r="K222" s="559"/>
      <c r="L222" s="558">
        <v>2018</v>
      </c>
      <c r="M222" s="559"/>
    </row>
    <row r="223" spans="1:25" x14ac:dyDescent="0.3">
      <c r="A223" s="576"/>
      <c r="B223" s="84" t="s">
        <v>77</v>
      </c>
      <c r="C223" s="84" t="s">
        <v>57</v>
      </c>
      <c r="D223" s="84" t="s">
        <v>77</v>
      </c>
      <c r="E223" s="84" t="s">
        <v>57</v>
      </c>
      <c r="F223" s="84" t="s">
        <v>77</v>
      </c>
      <c r="G223" s="84" t="s">
        <v>57</v>
      </c>
      <c r="H223" s="84" t="s">
        <v>77</v>
      </c>
      <c r="I223" s="84" t="s">
        <v>57</v>
      </c>
      <c r="J223" s="84" t="s">
        <v>77</v>
      </c>
      <c r="K223" s="84" t="s">
        <v>57</v>
      </c>
      <c r="L223" s="84" t="s">
        <v>77</v>
      </c>
      <c r="M223" s="84" t="s">
        <v>57</v>
      </c>
    </row>
    <row r="224" spans="1:25" x14ac:dyDescent="0.3">
      <c r="A224" s="123" t="s">
        <v>237</v>
      </c>
      <c r="B224" s="560"/>
      <c r="C224" s="560"/>
      <c r="D224" s="560"/>
      <c r="E224" s="560"/>
      <c r="F224" s="595"/>
      <c r="G224" s="596"/>
      <c r="H224" s="560"/>
      <c r="I224" s="560"/>
      <c r="J224" s="560"/>
      <c r="K224" s="560"/>
      <c r="L224" s="560"/>
      <c r="M224" s="561"/>
    </row>
    <row r="225" spans="1:17" x14ac:dyDescent="0.3">
      <c r="A225" s="124" t="s">
        <v>236</v>
      </c>
      <c r="B225" s="51"/>
      <c r="C225" s="52" t="str">
        <f>IF(B225=0,"",B225*100/(B225+B226+B227))</f>
        <v/>
      </c>
      <c r="D225" s="51"/>
      <c r="E225" s="52" t="str">
        <f>IF(D225=0,"",D225*100/(D225+D226+D227))</f>
        <v/>
      </c>
      <c r="F225" s="54"/>
      <c r="G225" s="52" t="str">
        <f>IF(F225=0,"",F225*100/(F225+F226+F227))</f>
        <v/>
      </c>
      <c r="H225" s="51"/>
      <c r="I225" s="52" t="str">
        <f>IF(H225=0,"",H225*100/(H225+H226+H227))</f>
        <v/>
      </c>
      <c r="J225" s="51"/>
      <c r="K225" s="52" t="str">
        <f>IF(J225=0,"",J225*100/(J225+J226+J227))</f>
        <v/>
      </c>
      <c r="L225" s="51"/>
      <c r="M225" s="53" t="str">
        <f>IF(L225=0,"",L225*100/(L225+L226+L227))</f>
        <v/>
      </c>
    </row>
    <row r="226" spans="1:17" x14ac:dyDescent="0.3">
      <c r="A226" s="124" t="s">
        <v>235</v>
      </c>
      <c r="B226" s="51"/>
      <c r="C226" s="52" t="str">
        <f>IF(B226=0,"",B226*100/(B225+B226+B227))</f>
        <v/>
      </c>
      <c r="D226" s="51"/>
      <c r="E226" s="52" t="str">
        <f>IF(D226=0,"",D226*100/(D225+D226+D227))</f>
        <v/>
      </c>
      <c r="F226" s="54"/>
      <c r="G226" s="52" t="str">
        <f>IF(F226=0,"",F226*100/(F225+F226+F227))</f>
        <v/>
      </c>
      <c r="H226" s="51"/>
      <c r="I226" s="52" t="str">
        <f>IF(H226=0,"",H226*100/(H225+H226+H227))</f>
        <v/>
      </c>
      <c r="J226" s="51"/>
      <c r="K226" s="52" t="str">
        <f>IF(J226=0,"",J226*100/(J225+J226+J227))</f>
        <v/>
      </c>
      <c r="L226" s="51"/>
      <c r="M226" s="53" t="str">
        <f>IF(L226=0,"",L226*100/(L225+L226+L227))</f>
        <v/>
      </c>
    </row>
    <row r="227" spans="1:17" x14ac:dyDescent="0.3">
      <c r="A227" s="124" t="s">
        <v>234</v>
      </c>
      <c r="B227" s="51"/>
      <c r="C227" s="52" t="str">
        <f>IF(B227=0,"",B227*100/(B225+B226+B227))</f>
        <v/>
      </c>
      <c r="D227" s="51"/>
      <c r="E227" s="52" t="str">
        <f>IF(D227=0,"",D227*100/(D225+D226+D227))</f>
        <v/>
      </c>
      <c r="F227" s="54"/>
      <c r="G227" s="52" t="str">
        <f>IF(F227=0,"",F227*100/(F225+F226+F227))</f>
        <v/>
      </c>
      <c r="H227" s="51"/>
      <c r="I227" s="52" t="str">
        <f>IF(H227=0,"",H227*100/(H225+H226+H227))</f>
        <v/>
      </c>
      <c r="J227" s="51"/>
      <c r="K227" s="52" t="str">
        <f>IF(J227=0,"",J227*100/(J225+J226+J227))</f>
        <v/>
      </c>
      <c r="L227" s="51"/>
      <c r="M227" s="53" t="str">
        <f>IF(L227=0,"",L227*100/(L225+L226+L227))</f>
        <v/>
      </c>
    </row>
    <row r="228" spans="1:17" x14ac:dyDescent="0.3">
      <c r="A228" s="403" t="s">
        <v>238</v>
      </c>
      <c r="B228" s="592">
        <f>SUM(B225:B227)</f>
        <v>0</v>
      </c>
      <c r="C228" s="594"/>
      <c r="D228" s="592">
        <f>SUM(D225:D227)</f>
        <v>0</v>
      </c>
      <c r="E228" s="594"/>
      <c r="F228" s="592">
        <f>SUM(F225:F227)</f>
        <v>0</v>
      </c>
      <c r="G228" s="594"/>
      <c r="H228" s="592">
        <f>SUM(H225:H227)</f>
        <v>0</v>
      </c>
      <c r="I228" s="594"/>
      <c r="J228" s="592">
        <f>SUM(J225:J227)</f>
        <v>0</v>
      </c>
      <c r="K228" s="594"/>
      <c r="L228" s="592">
        <f>SUM(L225:L227)</f>
        <v>0</v>
      </c>
      <c r="M228" s="593"/>
    </row>
    <row r="229" spans="1:17" x14ac:dyDescent="0.3">
      <c r="A229" s="4"/>
      <c r="B229" s="85"/>
      <c r="C229" s="81"/>
      <c r="D229" s="85"/>
      <c r="E229" s="81"/>
      <c r="F229" s="85"/>
      <c r="G229" s="81"/>
      <c r="H229" s="85"/>
      <c r="I229" s="81"/>
      <c r="J229" s="85"/>
      <c r="K229" s="81"/>
      <c r="L229" s="81"/>
      <c r="M229" s="81"/>
      <c r="N229" s="85"/>
      <c r="O229" s="81"/>
      <c r="P229" s="85"/>
      <c r="Q229" s="81"/>
    </row>
    <row r="230" spans="1:17" s="86" customFormat="1" ht="12.75" x14ac:dyDescent="0.2">
      <c r="A230" s="611"/>
      <c r="B230" s="590">
        <v>2013</v>
      </c>
      <c r="C230" s="591"/>
      <c r="D230" s="590">
        <v>2014</v>
      </c>
      <c r="E230" s="591"/>
      <c r="F230" s="644">
        <v>2015</v>
      </c>
      <c r="G230" s="645"/>
      <c r="H230" s="644">
        <v>2016</v>
      </c>
      <c r="I230" s="646"/>
      <c r="J230" s="590">
        <v>2017</v>
      </c>
      <c r="K230" s="591"/>
      <c r="L230" s="590">
        <v>2018</v>
      </c>
      <c r="M230" s="591"/>
    </row>
    <row r="231" spans="1:17" s="86" customFormat="1" ht="12.75" x14ac:dyDescent="0.2">
      <c r="A231" s="611"/>
      <c r="B231" s="139" t="s">
        <v>24</v>
      </c>
      <c r="C231" s="139" t="s">
        <v>25</v>
      </c>
      <c r="D231" s="139" t="s">
        <v>24</v>
      </c>
      <c r="E231" s="139" t="s">
        <v>25</v>
      </c>
      <c r="F231" s="139" t="s">
        <v>24</v>
      </c>
      <c r="G231" s="139" t="s">
        <v>25</v>
      </c>
      <c r="H231" s="139" t="s">
        <v>24</v>
      </c>
      <c r="I231" s="139" t="s">
        <v>25</v>
      </c>
      <c r="J231" s="139" t="s">
        <v>24</v>
      </c>
      <c r="K231" s="139" t="s">
        <v>25</v>
      </c>
      <c r="L231" s="139" t="s">
        <v>24</v>
      </c>
      <c r="M231" s="139" t="s">
        <v>25</v>
      </c>
    </row>
    <row r="232" spans="1:17" s="86" customFormat="1" ht="25.5" x14ac:dyDescent="0.2">
      <c r="A232" s="191" t="s">
        <v>127</v>
      </c>
      <c r="B232" s="113"/>
      <c r="C232" s="113"/>
      <c r="D232" s="113"/>
      <c r="E232" s="113"/>
      <c r="F232" s="113"/>
      <c r="G232" s="113"/>
      <c r="H232" s="113"/>
      <c r="I232" s="113"/>
      <c r="J232" s="113"/>
      <c r="K232" s="113"/>
      <c r="L232" s="113"/>
      <c r="M232" s="114"/>
    </row>
    <row r="233" spans="1:17" s="174" customFormat="1" ht="12.75" x14ac:dyDescent="0.2">
      <c r="A233" s="77" t="s">
        <v>128</v>
      </c>
    </row>
    <row r="234" spans="1:17" s="179" customFormat="1" x14ac:dyDescent="0.2">
      <c r="A234" s="77" t="s">
        <v>67</v>
      </c>
    </row>
    <row r="236" spans="1:17" x14ac:dyDescent="0.3">
      <c r="A236" s="20" t="s">
        <v>129</v>
      </c>
      <c r="B236" s="416"/>
      <c r="C236" s="416"/>
      <c r="D236" s="416"/>
      <c r="E236" s="416"/>
      <c r="F236" s="416"/>
      <c r="G236" s="416"/>
      <c r="H236" s="416"/>
      <c r="I236" s="416"/>
      <c r="J236" s="416"/>
      <c r="K236" s="416"/>
      <c r="L236" s="416"/>
      <c r="M236" s="417"/>
    </row>
    <row r="237" spans="1:17" x14ac:dyDescent="0.3">
      <c r="A237" s="612" t="s">
        <v>55</v>
      </c>
      <c r="B237" s="580">
        <v>2013</v>
      </c>
      <c r="C237" s="581"/>
      <c r="D237" s="580">
        <v>2014</v>
      </c>
      <c r="E237" s="581"/>
      <c r="F237" s="580">
        <v>2015</v>
      </c>
      <c r="G237" s="581"/>
      <c r="H237" s="580">
        <v>2016</v>
      </c>
      <c r="I237" s="581"/>
      <c r="J237" s="580">
        <v>2017</v>
      </c>
      <c r="K237" s="581"/>
      <c r="L237" s="580">
        <v>2018</v>
      </c>
      <c r="M237" s="581"/>
    </row>
    <row r="238" spans="1:17" x14ac:dyDescent="0.3">
      <c r="A238" s="613"/>
      <c r="B238" s="87" t="s">
        <v>130</v>
      </c>
      <c r="C238" s="87" t="s">
        <v>131</v>
      </c>
      <c r="D238" s="87" t="s">
        <v>130</v>
      </c>
      <c r="E238" s="87" t="s">
        <v>131</v>
      </c>
      <c r="F238" s="87" t="s">
        <v>130</v>
      </c>
      <c r="G238" s="87" t="s">
        <v>131</v>
      </c>
      <c r="H238" s="87" t="s">
        <v>130</v>
      </c>
      <c r="I238" s="87" t="s">
        <v>131</v>
      </c>
      <c r="J238" s="87" t="s">
        <v>130</v>
      </c>
      <c r="K238" s="492" t="s">
        <v>131</v>
      </c>
      <c r="L238" s="87" t="s">
        <v>130</v>
      </c>
      <c r="M238" s="492" t="s">
        <v>131</v>
      </c>
    </row>
    <row r="239" spans="1:17" x14ac:dyDescent="0.3">
      <c r="A239" s="1" t="s">
        <v>132</v>
      </c>
      <c r="B239" s="61"/>
      <c r="C239" s="61"/>
      <c r="D239" s="61"/>
      <c r="E239" s="61"/>
      <c r="F239" s="61"/>
      <c r="G239" s="61"/>
      <c r="H239" s="61"/>
      <c r="I239" s="61"/>
      <c r="J239" s="61"/>
      <c r="K239" s="61"/>
      <c r="L239" s="61"/>
      <c r="M239" s="88"/>
    </row>
    <row r="240" spans="1:17" x14ac:dyDescent="0.3">
      <c r="A240" s="16" t="s">
        <v>133</v>
      </c>
      <c r="B240" s="51"/>
      <c r="C240" s="51"/>
      <c r="D240" s="51"/>
      <c r="E240" s="51"/>
      <c r="F240" s="51"/>
      <c r="G240" s="51"/>
      <c r="H240" s="51"/>
      <c r="I240" s="51"/>
      <c r="J240" s="51"/>
      <c r="K240" s="51"/>
      <c r="L240" s="51"/>
      <c r="M240" s="89"/>
    </row>
    <row r="241" spans="1:28" x14ac:dyDescent="0.3">
      <c r="A241" s="16" t="s">
        <v>134</v>
      </c>
      <c r="B241" s="51"/>
      <c r="C241" s="51"/>
      <c r="D241" s="51"/>
      <c r="E241" s="51"/>
      <c r="F241" s="51"/>
      <c r="G241" s="51"/>
      <c r="H241" s="51"/>
      <c r="I241" s="51"/>
      <c r="J241" s="51"/>
      <c r="K241" s="51"/>
      <c r="L241" s="51"/>
      <c r="M241" s="89"/>
    </row>
    <row r="242" spans="1:28" x14ac:dyDescent="0.3">
      <c r="A242" s="3" t="s">
        <v>135</v>
      </c>
      <c r="B242" s="90">
        <f t="shared" ref="B242:M242" si="104">SUM(B239:B241)</f>
        <v>0</v>
      </c>
      <c r="C242" s="90">
        <f t="shared" si="104"/>
        <v>0</v>
      </c>
      <c r="D242" s="90">
        <f t="shared" si="104"/>
        <v>0</v>
      </c>
      <c r="E242" s="90">
        <f t="shared" si="104"/>
        <v>0</v>
      </c>
      <c r="F242" s="90">
        <f t="shared" si="104"/>
        <v>0</v>
      </c>
      <c r="G242" s="90">
        <f t="shared" si="104"/>
        <v>0</v>
      </c>
      <c r="H242" s="90">
        <f t="shared" si="104"/>
        <v>0</v>
      </c>
      <c r="I242" s="90">
        <f t="shared" si="104"/>
        <v>0</v>
      </c>
      <c r="J242" s="90">
        <f t="shared" si="104"/>
        <v>0</v>
      </c>
      <c r="K242" s="90">
        <f t="shared" si="104"/>
        <v>0</v>
      </c>
      <c r="L242" s="90">
        <f t="shared" si="104"/>
        <v>0</v>
      </c>
      <c r="M242" s="132">
        <f t="shared" si="104"/>
        <v>0</v>
      </c>
    </row>
    <row r="243" spans="1:28" x14ac:dyDescent="0.3">
      <c r="A243" s="45" t="s">
        <v>14</v>
      </c>
    </row>
    <row r="244" spans="1:28" x14ac:dyDescent="0.3">
      <c r="A244" s="45"/>
    </row>
    <row r="245" spans="1:28" x14ac:dyDescent="0.3">
      <c r="A245" s="578" t="s">
        <v>55</v>
      </c>
      <c r="B245" s="469">
        <v>2013</v>
      </c>
      <c r="C245" s="469">
        <v>2014</v>
      </c>
      <c r="D245" s="493">
        <v>2015</v>
      </c>
      <c r="E245" s="473">
        <v>2016</v>
      </c>
      <c r="F245" s="469">
        <v>2017</v>
      </c>
      <c r="G245" s="469">
        <v>2018</v>
      </c>
    </row>
    <row r="246" spans="1:28" x14ac:dyDescent="0.3">
      <c r="A246" s="579"/>
      <c r="B246" s="91" t="s">
        <v>57</v>
      </c>
      <c r="C246" s="91" t="s">
        <v>57</v>
      </c>
      <c r="D246" s="91" t="s">
        <v>57</v>
      </c>
      <c r="E246" s="91" t="s">
        <v>57</v>
      </c>
      <c r="F246" s="91" t="s">
        <v>57</v>
      </c>
      <c r="G246" s="91" t="s">
        <v>57</v>
      </c>
    </row>
    <row r="247" spans="1:28" x14ac:dyDescent="0.3">
      <c r="A247" s="175" t="s">
        <v>240</v>
      </c>
      <c r="B247" s="159" t="str">
        <f>IFERROR(B239*100/T43,"")</f>
        <v/>
      </c>
      <c r="C247" s="159" t="str">
        <f>IFERROR(D239*100/U43,"")</f>
        <v/>
      </c>
      <c r="D247" s="159" t="str">
        <f>IFERROR(F239*100/V43,"")</f>
        <v/>
      </c>
      <c r="E247" s="159" t="str">
        <f>IFERROR(H239*100/W43,"")</f>
        <v/>
      </c>
      <c r="F247" s="159" t="str">
        <f>IFERROR(J239*100/X43,"")</f>
        <v/>
      </c>
      <c r="G247" s="160" t="str">
        <f>IFERROR(L239*100/Z43,"")</f>
        <v/>
      </c>
    </row>
    <row r="248" spans="1:28" x14ac:dyDescent="0.3">
      <c r="A248" s="177" t="s">
        <v>239</v>
      </c>
      <c r="B248" s="193" t="str">
        <f>IFERROR(B240*100/D77,"")</f>
        <v/>
      </c>
      <c r="C248" s="193" t="str">
        <f>IFERROR(D240*100/G77,"")</f>
        <v/>
      </c>
      <c r="D248" s="193" t="str">
        <f>IFERROR(F240*100/J77,"")</f>
        <v/>
      </c>
      <c r="E248" s="193" t="str">
        <f>IFERROR(H240*100/M77,"")</f>
        <v/>
      </c>
      <c r="F248" s="193" t="str">
        <f>IFERROR(J240*100/P77,"")</f>
        <v/>
      </c>
      <c r="G248" s="194" t="str">
        <f>IFERROR(L240*100/S77,"")</f>
        <v/>
      </c>
    </row>
    <row r="249" spans="1:28" x14ac:dyDescent="0.3">
      <c r="A249" s="45" t="s">
        <v>14</v>
      </c>
      <c r="B249" s="145"/>
      <c r="C249" s="145"/>
      <c r="D249" s="145"/>
      <c r="E249" s="145"/>
      <c r="F249" s="145"/>
      <c r="G249" s="145"/>
      <c r="H249" s="145"/>
      <c r="I249" s="145"/>
    </row>
    <row r="250" spans="1:28" customFormat="1" ht="14.25" x14ac:dyDescent="0.2"/>
    <row r="251" spans="1:28" x14ac:dyDescent="0.3">
      <c r="A251" s="578" t="s">
        <v>55</v>
      </c>
      <c r="B251" s="582">
        <v>2013</v>
      </c>
      <c r="C251" s="583"/>
      <c r="D251" s="582">
        <v>2014</v>
      </c>
      <c r="E251" s="583"/>
      <c r="F251" s="584">
        <v>2015</v>
      </c>
      <c r="G251" s="585"/>
      <c r="H251" s="584">
        <v>2016</v>
      </c>
      <c r="I251" s="585"/>
      <c r="J251" s="582">
        <v>2017</v>
      </c>
      <c r="K251" s="583"/>
      <c r="L251" s="582">
        <v>2018</v>
      </c>
      <c r="M251" s="583"/>
    </row>
    <row r="252" spans="1:28" x14ac:dyDescent="0.3">
      <c r="A252" s="579"/>
      <c r="B252" s="91" t="s">
        <v>136</v>
      </c>
      <c r="C252" s="91" t="s">
        <v>57</v>
      </c>
      <c r="D252" s="91" t="s">
        <v>136</v>
      </c>
      <c r="E252" s="91" t="s">
        <v>57</v>
      </c>
      <c r="F252" s="91" t="s">
        <v>136</v>
      </c>
      <c r="G252" s="91" t="s">
        <v>57</v>
      </c>
      <c r="H252" s="91" t="s">
        <v>136</v>
      </c>
      <c r="I252" s="91" t="s">
        <v>57</v>
      </c>
      <c r="J252" s="91" t="s">
        <v>136</v>
      </c>
      <c r="K252" s="91" t="s">
        <v>57</v>
      </c>
      <c r="L252" s="91" t="s">
        <v>136</v>
      </c>
      <c r="M252" s="91" t="s">
        <v>57</v>
      </c>
    </row>
    <row r="253" spans="1:28" x14ac:dyDescent="0.3">
      <c r="A253" s="404" t="s">
        <v>137</v>
      </c>
      <c r="B253" s="178"/>
      <c r="C253" s="380" t="str">
        <f>IF(B253=0,"",B253*100/B241)</f>
        <v/>
      </c>
      <c r="D253" s="178"/>
      <c r="E253" s="380" t="str">
        <f>IF(D253=0,"",D253*100/D241)</f>
        <v/>
      </c>
      <c r="F253" s="178"/>
      <c r="G253" s="380" t="str">
        <f>IF(F253=0,"",F253*100/F241)</f>
        <v/>
      </c>
      <c r="H253" s="178"/>
      <c r="I253" s="380" t="str">
        <f>IF(H253=0,"",H253*100/H241)</f>
        <v/>
      </c>
      <c r="J253" s="178"/>
      <c r="K253" s="380" t="str">
        <f>IF(J253=0,"",J253*100/J241)</f>
        <v/>
      </c>
      <c r="L253" s="178"/>
      <c r="M253" s="387" t="str">
        <f>IF(L253=0,"",L253*100/L241)</f>
        <v/>
      </c>
      <c r="N253" s="179"/>
      <c r="O253" s="179"/>
      <c r="P253" s="179"/>
      <c r="Q253" s="179"/>
      <c r="R253" s="179"/>
      <c r="S253" s="179"/>
      <c r="T253" s="179"/>
      <c r="U253" s="179"/>
      <c r="V253" s="179"/>
      <c r="W253" s="179"/>
      <c r="X253" s="179"/>
    </row>
    <row r="254" spans="1:28" customFormat="1" ht="14.25" x14ac:dyDescent="0.2">
      <c r="A254" s="618" t="s">
        <v>14</v>
      </c>
      <c r="B254" s="618"/>
      <c r="C254" s="618"/>
      <c r="D254" s="618"/>
      <c r="E254" s="618"/>
      <c r="F254" s="618"/>
      <c r="G254" s="618"/>
      <c r="H254" s="618"/>
      <c r="I254" s="618"/>
      <c r="J254" s="618"/>
      <c r="K254" s="618"/>
      <c r="L254" s="618"/>
      <c r="M254" s="618"/>
      <c r="N254" s="618"/>
      <c r="O254" s="618"/>
      <c r="P254" s="618"/>
      <c r="Q254" s="618"/>
      <c r="R254" s="618"/>
      <c r="S254" s="618"/>
      <c r="T254" s="618"/>
      <c r="U254" s="618"/>
      <c r="V254" s="618"/>
      <c r="W254" s="618"/>
      <c r="X254" s="618"/>
      <c r="Y254" s="618"/>
      <c r="Z254" s="618"/>
      <c r="AA254" s="618"/>
      <c r="AB254" s="618"/>
    </row>
    <row r="255" spans="1:28" x14ac:dyDescent="0.3">
      <c r="A255" s="45"/>
      <c r="B255" s="145"/>
      <c r="C255" s="145"/>
      <c r="D255" s="145"/>
      <c r="E255" s="145"/>
      <c r="F255" s="145"/>
      <c r="G255" s="145"/>
      <c r="H255" s="145"/>
      <c r="I255" s="145"/>
    </row>
    <row r="256" spans="1:28" x14ac:dyDescent="0.3">
      <c r="J256" s="139" t="s">
        <v>138</v>
      </c>
      <c r="K256" s="139" t="s">
        <v>139</v>
      </c>
    </row>
    <row r="257" spans="1:13" x14ac:dyDescent="0.3">
      <c r="A257" s="614" t="s">
        <v>140</v>
      </c>
      <c r="B257" s="615"/>
      <c r="C257" s="615"/>
      <c r="D257" s="615"/>
      <c r="E257" s="615"/>
      <c r="F257" s="615"/>
      <c r="G257" s="615"/>
      <c r="H257" s="615"/>
      <c r="I257" s="615"/>
      <c r="J257" s="92"/>
      <c r="K257" s="93"/>
    </row>
    <row r="258" spans="1:13" x14ac:dyDescent="0.3">
      <c r="A258" s="616" t="s">
        <v>141</v>
      </c>
      <c r="B258" s="617"/>
      <c r="C258" s="617"/>
      <c r="D258" s="617"/>
      <c r="E258" s="617"/>
      <c r="F258" s="617"/>
      <c r="G258" s="617"/>
      <c r="H258" s="617"/>
      <c r="I258" s="617"/>
      <c r="J258" s="94"/>
      <c r="K258" s="95"/>
    </row>
    <row r="260" spans="1:13" x14ac:dyDescent="0.3">
      <c r="A260" s="96"/>
      <c r="B260" s="472">
        <v>2013</v>
      </c>
      <c r="C260" s="472">
        <v>2014</v>
      </c>
      <c r="D260" s="490">
        <v>2015</v>
      </c>
      <c r="E260" s="491">
        <v>2016</v>
      </c>
      <c r="F260" s="472">
        <v>2017</v>
      </c>
      <c r="G260" s="472">
        <v>2018</v>
      </c>
    </row>
    <row r="261" spans="1:13" x14ac:dyDescent="0.3">
      <c r="A261" s="97" t="s">
        <v>142</v>
      </c>
      <c r="B261" s="98"/>
      <c r="C261" s="98"/>
      <c r="D261" s="98"/>
      <c r="E261" s="98"/>
      <c r="F261" s="98"/>
      <c r="G261" s="99"/>
    </row>
    <row r="262" spans="1:13" x14ac:dyDescent="0.3">
      <c r="A262" s="4"/>
      <c r="B262" s="389"/>
      <c r="C262" s="390"/>
      <c r="D262" s="390"/>
      <c r="E262" s="390"/>
      <c r="F262" s="390"/>
      <c r="G262" s="390"/>
      <c r="H262" s="390"/>
      <c r="I262" s="390"/>
      <c r="J262" s="390"/>
      <c r="K262" s="390"/>
      <c r="L262" s="390"/>
    </row>
    <row r="263" spans="1:13" x14ac:dyDescent="0.3">
      <c r="A263" s="658" t="s">
        <v>242</v>
      </c>
      <c r="B263" s="658"/>
      <c r="C263" s="658"/>
      <c r="D263" s="658"/>
      <c r="E263" s="658"/>
      <c r="F263" s="658"/>
      <c r="G263" s="658"/>
      <c r="H263" s="658"/>
      <c r="I263" s="658"/>
      <c r="J263" s="658"/>
      <c r="K263" s="658"/>
      <c r="L263" s="658"/>
      <c r="M263" s="658"/>
    </row>
    <row r="264" spans="1:13" x14ac:dyDescent="0.3">
      <c r="A264" s="537" t="s">
        <v>143</v>
      </c>
      <c r="B264" s="569">
        <v>2013</v>
      </c>
      <c r="C264" s="620"/>
      <c r="D264" s="620"/>
      <c r="E264" s="620"/>
      <c r="F264" s="620"/>
      <c r="G264" s="570"/>
      <c r="H264" s="569">
        <v>2014</v>
      </c>
      <c r="I264" s="620"/>
      <c r="J264" s="620"/>
      <c r="K264" s="620"/>
      <c r="L264" s="620"/>
      <c r="M264" s="570"/>
    </row>
    <row r="265" spans="1:13" ht="45.75" x14ac:dyDescent="0.3">
      <c r="A265" s="576"/>
      <c r="B265" s="100" t="s">
        <v>144</v>
      </c>
      <c r="C265" s="100" t="s">
        <v>145</v>
      </c>
      <c r="D265" s="100" t="s">
        <v>146</v>
      </c>
      <c r="E265" s="101" t="s">
        <v>147</v>
      </c>
      <c r="F265" s="100" t="s">
        <v>201</v>
      </c>
      <c r="G265" s="100" t="s">
        <v>202</v>
      </c>
      <c r="H265" s="100" t="s">
        <v>144</v>
      </c>
      <c r="I265" s="100" t="s">
        <v>145</v>
      </c>
      <c r="J265" s="100" t="s">
        <v>146</v>
      </c>
      <c r="K265" s="101" t="s">
        <v>148</v>
      </c>
      <c r="L265" s="100" t="s">
        <v>201</v>
      </c>
      <c r="M265" s="100" t="s">
        <v>202</v>
      </c>
    </row>
    <row r="266" spans="1:13" x14ac:dyDescent="0.3">
      <c r="A266" s="538"/>
      <c r="B266" s="422" t="s">
        <v>203</v>
      </c>
      <c r="C266" s="422" t="s">
        <v>204</v>
      </c>
      <c r="D266" s="422" t="s">
        <v>205</v>
      </c>
      <c r="E266" s="102"/>
      <c r="F266" s="102"/>
      <c r="G266" s="102"/>
      <c r="H266" s="422" t="s">
        <v>203</v>
      </c>
      <c r="I266" s="422" t="s">
        <v>204</v>
      </c>
      <c r="J266" s="422" t="s">
        <v>205</v>
      </c>
      <c r="K266" s="102"/>
      <c r="L266" s="102"/>
      <c r="M266" s="102"/>
    </row>
    <row r="267" spans="1:13" x14ac:dyDescent="0.3">
      <c r="A267" s="197" t="s">
        <v>244</v>
      </c>
      <c r="B267" s="161">
        <f t="shared" ref="B267:B274" si="105">+B50+J50+R50</f>
        <v>0</v>
      </c>
      <c r="C267" s="61"/>
      <c r="D267" s="61"/>
      <c r="E267" s="61"/>
      <c r="F267" s="70" t="str">
        <f t="shared" ref="F267:F274" si="106">IF(C267=0,"",C267/B267)</f>
        <v/>
      </c>
      <c r="G267" s="70" t="str">
        <f t="shared" ref="G267:G274" si="107">IF(D267=0,"",D267/B267)</f>
        <v/>
      </c>
      <c r="H267" s="161">
        <f t="shared" ref="H267:H274" si="108">+C50+K50+S50</f>
        <v>0</v>
      </c>
      <c r="I267" s="61"/>
      <c r="J267" s="61"/>
      <c r="K267" s="61"/>
      <c r="L267" s="70" t="str">
        <f t="shared" ref="L267:L271" si="109">IF(I267=0,"",I267/H267)</f>
        <v/>
      </c>
      <c r="M267" s="73" t="str">
        <f t="shared" ref="M267:M271" si="110">IF(J267=0,"",J267/H267)</f>
        <v/>
      </c>
    </row>
    <row r="268" spans="1:13" x14ac:dyDescent="0.3">
      <c r="A268" s="198" t="s">
        <v>245</v>
      </c>
      <c r="B268" s="55">
        <f t="shared" si="105"/>
        <v>0</v>
      </c>
      <c r="C268" s="51"/>
      <c r="D268" s="51"/>
      <c r="E268" s="51"/>
      <c r="F268" s="52" t="str">
        <f t="shared" si="106"/>
        <v/>
      </c>
      <c r="G268" s="52" t="str">
        <f t="shared" si="107"/>
        <v/>
      </c>
      <c r="H268" s="55">
        <f t="shared" si="108"/>
        <v>0</v>
      </c>
      <c r="I268" s="51"/>
      <c r="J268" s="51"/>
      <c r="K268" s="51"/>
      <c r="L268" s="52" t="str">
        <f t="shared" si="109"/>
        <v/>
      </c>
      <c r="M268" s="53" t="str">
        <f t="shared" si="110"/>
        <v/>
      </c>
    </row>
    <row r="269" spans="1:13" x14ac:dyDescent="0.3">
      <c r="A269" s="198" t="s">
        <v>246</v>
      </c>
      <c r="B269" s="55">
        <f t="shared" si="105"/>
        <v>0</v>
      </c>
      <c r="C269" s="51"/>
      <c r="D269" s="51"/>
      <c r="E269" s="51"/>
      <c r="F269" s="52" t="str">
        <f t="shared" si="106"/>
        <v/>
      </c>
      <c r="G269" s="52" t="str">
        <f t="shared" si="107"/>
        <v/>
      </c>
      <c r="H269" s="55">
        <f t="shared" si="108"/>
        <v>0</v>
      </c>
      <c r="I269" s="51"/>
      <c r="J269" s="51"/>
      <c r="K269" s="51"/>
      <c r="L269" s="52" t="str">
        <f t="shared" si="109"/>
        <v/>
      </c>
      <c r="M269" s="53" t="str">
        <f t="shared" si="110"/>
        <v/>
      </c>
    </row>
    <row r="270" spans="1:13" x14ac:dyDescent="0.3">
      <c r="A270" s="198" t="s">
        <v>247</v>
      </c>
      <c r="B270" s="55">
        <f t="shared" si="105"/>
        <v>0</v>
      </c>
      <c r="C270" s="51"/>
      <c r="D270" s="51"/>
      <c r="E270" s="51"/>
      <c r="F270" s="52" t="str">
        <f t="shared" si="106"/>
        <v/>
      </c>
      <c r="G270" s="52" t="str">
        <f t="shared" si="107"/>
        <v/>
      </c>
      <c r="H270" s="55">
        <f t="shared" si="108"/>
        <v>0</v>
      </c>
      <c r="I270" s="51"/>
      <c r="J270" s="51"/>
      <c r="K270" s="51"/>
      <c r="L270" s="52" t="str">
        <f t="shared" si="109"/>
        <v/>
      </c>
      <c r="M270" s="53" t="str">
        <f t="shared" si="110"/>
        <v/>
      </c>
    </row>
    <row r="271" spans="1:13" x14ac:dyDescent="0.3">
      <c r="A271" s="198" t="s">
        <v>248</v>
      </c>
      <c r="B271" s="55">
        <f t="shared" si="105"/>
        <v>0</v>
      </c>
      <c r="C271" s="51"/>
      <c r="D271" s="51"/>
      <c r="E271" s="51"/>
      <c r="F271" s="52" t="str">
        <f t="shared" si="106"/>
        <v/>
      </c>
      <c r="G271" s="52" t="str">
        <f t="shared" si="107"/>
        <v/>
      </c>
      <c r="H271" s="55">
        <f t="shared" si="108"/>
        <v>0</v>
      </c>
      <c r="I271" s="51"/>
      <c r="J271" s="51"/>
      <c r="K271" s="51"/>
      <c r="L271" s="52" t="str">
        <f t="shared" si="109"/>
        <v/>
      </c>
      <c r="M271" s="53" t="str">
        <f t="shared" si="110"/>
        <v/>
      </c>
    </row>
    <row r="272" spans="1:13" x14ac:dyDescent="0.3">
      <c r="A272" s="198" t="s">
        <v>249</v>
      </c>
      <c r="B272" s="55">
        <f t="shared" si="105"/>
        <v>0</v>
      </c>
      <c r="C272" s="375"/>
      <c r="D272" s="375"/>
      <c r="E272" s="375"/>
      <c r="F272" s="52" t="str">
        <f t="shared" si="106"/>
        <v/>
      </c>
      <c r="G272" s="52" t="str">
        <f t="shared" si="107"/>
        <v/>
      </c>
      <c r="H272" s="55">
        <f t="shared" si="108"/>
        <v>0</v>
      </c>
      <c r="I272" s="375"/>
      <c r="J272" s="375"/>
      <c r="K272" s="375"/>
      <c r="L272" s="52" t="str">
        <f t="shared" ref="L272:L274" si="111">IF(I272=0,"",I272/H272)</f>
        <v/>
      </c>
      <c r="M272" s="53" t="str">
        <f t="shared" ref="M272:M274" si="112">IF(J272=0,"",J272/H272)</f>
        <v/>
      </c>
    </row>
    <row r="273" spans="1:19" x14ac:dyDescent="0.3">
      <c r="A273" s="372" t="s">
        <v>250</v>
      </c>
      <c r="B273" s="55">
        <f t="shared" si="105"/>
        <v>0</v>
      </c>
      <c r="C273" s="375"/>
      <c r="D273" s="375"/>
      <c r="E273" s="375"/>
      <c r="F273" s="52" t="str">
        <f t="shared" si="106"/>
        <v/>
      </c>
      <c r="G273" s="52" t="str">
        <f t="shared" si="107"/>
        <v/>
      </c>
      <c r="H273" s="55">
        <f t="shared" si="108"/>
        <v>0</v>
      </c>
      <c r="I273" s="375"/>
      <c r="J273" s="375"/>
      <c r="K273" s="375"/>
      <c r="L273" s="52" t="str">
        <f t="shared" si="111"/>
        <v/>
      </c>
      <c r="M273" s="53" t="str">
        <f t="shared" si="112"/>
        <v/>
      </c>
    </row>
    <row r="274" spans="1:19" x14ac:dyDescent="0.3">
      <c r="A274" s="262" t="s">
        <v>251</v>
      </c>
      <c r="B274" s="162">
        <f t="shared" si="105"/>
        <v>0</v>
      </c>
      <c r="C274" s="56"/>
      <c r="D274" s="56"/>
      <c r="E274" s="56"/>
      <c r="F274" s="57" t="str">
        <f t="shared" si="106"/>
        <v/>
      </c>
      <c r="G274" s="57" t="str">
        <f t="shared" si="107"/>
        <v/>
      </c>
      <c r="H274" s="162">
        <f t="shared" si="108"/>
        <v>0</v>
      </c>
      <c r="I274" s="56"/>
      <c r="J274" s="56"/>
      <c r="K274" s="56"/>
      <c r="L274" s="57" t="str">
        <f t="shared" si="111"/>
        <v/>
      </c>
      <c r="M274" s="59" t="str">
        <f t="shared" si="112"/>
        <v/>
      </c>
    </row>
    <row r="275" spans="1:19" x14ac:dyDescent="0.3">
      <c r="A275" s="45" t="s">
        <v>14</v>
      </c>
    </row>
    <row r="276" spans="1:19" x14ac:dyDescent="0.3">
      <c r="A276" s="537" t="s">
        <v>143</v>
      </c>
      <c r="B276" s="586">
        <v>2015</v>
      </c>
      <c r="C276" s="587"/>
      <c r="D276" s="587"/>
      <c r="E276" s="587"/>
      <c r="F276" s="587"/>
      <c r="G276" s="587"/>
      <c r="H276" s="577">
        <v>2016</v>
      </c>
      <c r="I276" s="577"/>
      <c r="J276" s="577"/>
      <c r="K276" s="577"/>
      <c r="L276" s="577"/>
      <c r="M276" s="577"/>
      <c r="N276" s="554">
        <v>2017</v>
      </c>
      <c r="O276" s="554"/>
      <c r="P276" s="554"/>
      <c r="Q276" s="554"/>
      <c r="R276" s="554"/>
      <c r="S276" s="554"/>
    </row>
    <row r="277" spans="1:19" ht="45.75" x14ac:dyDescent="0.3">
      <c r="A277" s="538"/>
      <c r="B277" s="100" t="s">
        <v>144</v>
      </c>
      <c r="C277" s="100" t="s">
        <v>145</v>
      </c>
      <c r="D277" s="100" t="s">
        <v>146</v>
      </c>
      <c r="E277" s="101" t="s">
        <v>148</v>
      </c>
      <c r="F277" s="100" t="s">
        <v>149</v>
      </c>
      <c r="G277" s="100" t="s">
        <v>150</v>
      </c>
      <c r="H277" s="100" t="s">
        <v>144</v>
      </c>
      <c r="I277" s="100" t="s">
        <v>145</v>
      </c>
      <c r="J277" s="100" t="s">
        <v>146</v>
      </c>
      <c r="K277" s="101" t="s">
        <v>148</v>
      </c>
      <c r="L277" s="100" t="s">
        <v>201</v>
      </c>
      <c r="M277" s="100" t="s">
        <v>202</v>
      </c>
      <c r="N277" s="100" t="s">
        <v>144</v>
      </c>
      <c r="O277" s="100" t="s">
        <v>145</v>
      </c>
      <c r="P277" s="100" t="s">
        <v>146</v>
      </c>
      <c r="Q277" s="101" t="s">
        <v>148</v>
      </c>
      <c r="R277" s="100" t="s">
        <v>201</v>
      </c>
      <c r="S277" s="100" t="s">
        <v>202</v>
      </c>
    </row>
    <row r="278" spans="1:19" x14ac:dyDescent="0.3">
      <c r="A278" s="197" t="s">
        <v>244</v>
      </c>
      <c r="B278" s="422" t="s">
        <v>203</v>
      </c>
      <c r="C278" s="422" t="s">
        <v>204</v>
      </c>
      <c r="D278" s="422" t="s">
        <v>205</v>
      </c>
      <c r="E278" s="102"/>
      <c r="F278" s="102"/>
      <c r="G278" s="102"/>
      <c r="H278" s="422" t="s">
        <v>203</v>
      </c>
      <c r="I278" s="422" t="s">
        <v>204</v>
      </c>
      <c r="J278" s="422" t="s">
        <v>205</v>
      </c>
      <c r="K278" s="102"/>
      <c r="L278" s="102"/>
      <c r="M278" s="102"/>
      <c r="N278" s="422" t="s">
        <v>203</v>
      </c>
      <c r="O278" s="422" t="s">
        <v>204</v>
      </c>
      <c r="P278" s="422" t="s">
        <v>205</v>
      </c>
      <c r="Q278" s="102"/>
      <c r="R278" s="102"/>
      <c r="S278" s="102"/>
    </row>
    <row r="279" spans="1:19" x14ac:dyDescent="0.3">
      <c r="A279" s="198" t="s">
        <v>245</v>
      </c>
      <c r="B279" s="161">
        <f t="shared" ref="B279:B285" si="113">+D50+L50+T50</f>
        <v>0</v>
      </c>
      <c r="C279" s="72"/>
      <c r="D279" s="72"/>
      <c r="E279" s="72"/>
      <c r="F279" s="70" t="str">
        <f t="shared" ref="F279:F285" si="114">IF(C279=0,"",C279/B279)</f>
        <v/>
      </c>
      <c r="G279" s="70" t="str">
        <f t="shared" ref="G279:G285" si="115">IF(D279=0,"",D279/B279)</f>
        <v/>
      </c>
      <c r="H279" s="161">
        <f t="shared" ref="H279:H285" si="116">+E50+M50+U50</f>
        <v>0</v>
      </c>
      <c r="I279" s="61"/>
      <c r="J279" s="61"/>
      <c r="K279" s="61"/>
      <c r="L279" s="70" t="str">
        <f t="shared" ref="L279:L283" si="117">IF(I279=0,"",I279/H279)</f>
        <v/>
      </c>
      <c r="M279" s="70" t="str">
        <f>IF(J279=0,"",J279/H279)</f>
        <v/>
      </c>
      <c r="N279" s="161">
        <f t="shared" ref="N279:N285" si="118">+F50+N50+V50</f>
        <v>0</v>
      </c>
      <c r="O279" s="61"/>
      <c r="P279" s="61"/>
      <c r="Q279" s="61"/>
      <c r="R279" s="70" t="str">
        <f t="shared" ref="R279:R285" si="119">IF(O279=0,"",O279/N279)</f>
        <v/>
      </c>
      <c r="S279" s="73" t="str">
        <f t="shared" ref="S279:S285" si="120">IF(P279=0,"",P279/N279)</f>
        <v/>
      </c>
    </row>
    <row r="280" spans="1:19" x14ac:dyDescent="0.3">
      <c r="A280" s="198" t="s">
        <v>246</v>
      </c>
      <c r="B280" s="55">
        <f t="shared" si="113"/>
        <v>0</v>
      </c>
      <c r="C280" s="54"/>
      <c r="D280" s="54"/>
      <c r="E280" s="54"/>
      <c r="F280" s="52" t="str">
        <f t="shared" si="114"/>
        <v/>
      </c>
      <c r="G280" s="52" t="str">
        <f t="shared" si="115"/>
        <v/>
      </c>
      <c r="H280" s="55">
        <f t="shared" si="116"/>
        <v>0</v>
      </c>
      <c r="I280" s="51"/>
      <c r="J280" s="51"/>
      <c r="K280" s="51"/>
      <c r="L280" s="52" t="str">
        <f t="shared" si="117"/>
        <v/>
      </c>
      <c r="M280" s="52" t="str">
        <f>IF(J280=0,"",J280/H280)</f>
        <v/>
      </c>
      <c r="N280" s="55">
        <f t="shared" si="118"/>
        <v>0</v>
      </c>
      <c r="O280" s="51"/>
      <c r="P280" s="51"/>
      <c r="Q280" s="51"/>
      <c r="R280" s="52" t="str">
        <f t="shared" si="119"/>
        <v/>
      </c>
      <c r="S280" s="53" t="str">
        <f t="shared" si="120"/>
        <v/>
      </c>
    </row>
    <row r="281" spans="1:19" x14ac:dyDescent="0.3">
      <c r="A281" s="198" t="s">
        <v>247</v>
      </c>
      <c r="B281" s="55">
        <f t="shared" si="113"/>
        <v>0</v>
      </c>
      <c r="C281" s="54"/>
      <c r="D281" s="54"/>
      <c r="E281" s="54"/>
      <c r="F281" s="52" t="str">
        <f t="shared" si="114"/>
        <v/>
      </c>
      <c r="G281" s="52" t="str">
        <f t="shared" si="115"/>
        <v/>
      </c>
      <c r="H281" s="55">
        <f t="shared" si="116"/>
        <v>0</v>
      </c>
      <c r="I281" s="51"/>
      <c r="J281" s="51"/>
      <c r="K281" s="51"/>
      <c r="L281" s="52" t="str">
        <f t="shared" si="117"/>
        <v/>
      </c>
      <c r="M281" s="52" t="str">
        <f>IF(J281=0,"",J281/H281)</f>
        <v/>
      </c>
      <c r="N281" s="55">
        <f t="shared" si="118"/>
        <v>0</v>
      </c>
      <c r="O281" s="51"/>
      <c r="P281" s="51"/>
      <c r="Q281" s="51"/>
      <c r="R281" s="52" t="str">
        <f t="shared" si="119"/>
        <v/>
      </c>
      <c r="S281" s="53" t="str">
        <f t="shared" si="120"/>
        <v/>
      </c>
    </row>
    <row r="282" spans="1:19" x14ac:dyDescent="0.3">
      <c r="A282" s="198" t="s">
        <v>248</v>
      </c>
      <c r="B282" s="55">
        <f t="shared" si="113"/>
        <v>0</v>
      </c>
      <c r="C282" s="54"/>
      <c r="D282" s="54"/>
      <c r="E282" s="54"/>
      <c r="F282" s="52" t="str">
        <f t="shared" si="114"/>
        <v/>
      </c>
      <c r="G282" s="52" t="str">
        <f t="shared" si="115"/>
        <v/>
      </c>
      <c r="H282" s="55">
        <f t="shared" si="116"/>
        <v>0</v>
      </c>
      <c r="I282" s="51"/>
      <c r="J282" s="51"/>
      <c r="K282" s="51"/>
      <c r="L282" s="52" t="str">
        <f t="shared" si="117"/>
        <v/>
      </c>
      <c r="M282" s="52" t="str">
        <f t="shared" ref="M282" si="121">IF(J282=0,"",J282/H282)</f>
        <v/>
      </c>
      <c r="N282" s="55">
        <f t="shared" si="118"/>
        <v>0</v>
      </c>
      <c r="O282" s="51"/>
      <c r="P282" s="51"/>
      <c r="Q282" s="51"/>
      <c r="R282" s="52" t="str">
        <f t="shared" si="119"/>
        <v/>
      </c>
      <c r="S282" s="53" t="str">
        <f t="shared" si="120"/>
        <v/>
      </c>
    </row>
    <row r="283" spans="1:19" x14ac:dyDescent="0.3">
      <c r="A283" s="198" t="s">
        <v>249</v>
      </c>
      <c r="B283" s="55">
        <f t="shared" si="113"/>
        <v>0</v>
      </c>
      <c r="C283" s="54"/>
      <c r="D283" s="54"/>
      <c r="E283" s="54"/>
      <c r="F283" s="52" t="str">
        <f t="shared" si="114"/>
        <v/>
      </c>
      <c r="G283" s="52" t="str">
        <f t="shared" si="115"/>
        <v/>
      </c>
      <c r="H283" s="55">
        <f t="shared" si="116"/>
        <v>0</v>
      </c>
      <c r="I283" s="51"/>
      <c r="J283" s="51"/>
      <c r="K283" s="51"/>
      <c r="L283" s="52" t="str">
        <f t="shared" si="117"/>
        <v/>
      </c>
      <c r="M283" s="52" t="str">
        <f>IF(J283=0,"",J283/H283)</f>
        <v/>
      </c>
      <c r="N283" s="55">
        <f t="shared" si="118"/>
        <v>0</v>
      </c>
      <c r="O283" s="51"/>
      <c r="P283" s="51"/>
      <c r="Q283" s="51"/>
      <c r="R283" s="52" t="str">
        <f t="shared" si="119"/>
        <v/>
      </c>
      <c r="S283" s="53" t="str">
        <f t="shared" si="120"/>
        <v/>
      </c>
    </row>
    <row r="284" spans="1:19" x14ac:dyDescent="0.3">
      <c r="A284" s="372" t="s">
        <v>250</v>
      </c>
      <c r="B284" s="55">
        <f t="shared" si="113"/>
        <v>0</v>
      </c>
      <c r="C284" s="54"/>
      <c r="D284" s="54"/>
      <c r="E284" s="54"/>
      <c r="F284" s="52" t="str">
        <f t="shared" si="114"/>
        <v/>
      </c>
      <c r="G284" s="52" t="str">
        <f t="shared" si="115"/>
        <v/>
      </c>
      <c r="H284" s="55">
        <f t="shared" si="116"/>
        <v>0</v>
      </c>
      <c r="I284" s="51"/>
      <c r="J284" s="51"/>
      <c r="K284" s="51"/>
      <c r="L284" s="52" t="str">
        <f t="shared" ref="L284:L285" si="122">IF(I284=0,"",I284/H284)</f>
        <v/>
      </c>
      <c r="M284" s="52" t="str">
        <f t="shared" ref="M284:M285" si="123">IF(J284=0,"",J284/H284)</f>
        <v/>
      </c>
      <c r="N284" s="55">
        <f t="shared" si="118"/>
        <v>0</v>
      </c>
      <c r="O284" s="51"/>
      <c r="P284" s="51"/>
      <c r="Q284" s="51"/>
      <c r="R284" s="52" t="str">
        <f t="shared" si="119"/>
        <v/>
      </c>
      <c r="S284" s="53" t="str">
        <f t="shared" si="120"/>
        <v/>
      </c>
    </row>
    <row r="285" spans="1:19" x14ac:dyDescent="0.3">
      <c r="A285" s="262" t="s">
        <v>251</v>
      </c>
      <c r="B285" s="162">
        <f t="shared" si="113"/>
        <v>0</v>
      </c>
      <c r="C285" s="58"/>
      <c r="D285" s="58"/>
      <c r="E285" s="58"/>
      <c r="F285" s="57" t="str">
        <f t="shared" si="114"/>
        <v/>
      </c>
      <c r="G285" s="57" t="str">
        <f t="shared" si="115"/>
        <v/>
      </c>
      <c r="H285" s="162">
        <f t="shared" si="116"/>
        <v>0</v>
      </c>
      <c r="I285" s="56"/>
      <c r="J285" s="56"/>
      <c r="K285" s="56"/>
      <c r="L285" s="57" t="str">
        <f t="shared" si="122"/>
        <v/>
      </c>
      <c r="M285" s="57" t="str">
        <f t="shared" si="123"/>
        <v/>
      </c>
      <c r="N285" s="162">
        <f t="shared" si="118"/>
        <v>0</v>
      </c>
      <c r="O285" s="56"/>
      <c r="P285" s="56"/>
      <c r="Q285" s="56"/>
      <c r="R285" s="57" t="str">
        <f t="shared" si="119"/>
        <v/>
      </c>
      <c r="S285" s="59" t="str">
        <f t="shared" si="120"/>
        <v/>
      </c>
    </row>
    <row r="286" spans="1:19" x14ac:dyDescent="0.3">
      <c r="A286" s="45" t="s">
        <v>14</v>
      </c>
      <c r="N286" s="45"/>
    </row>
    <row r="287" spans="1:19" x14ac:dyDescent="0.3">
      <c r="A287" s="537" t="s">
        <v>143</v>
      </c>
      <c r="B287" s="577">
        <v>2018</v>
      </c>
      <c r="C287" s="577"/>
      <c r="D287" s="577"/>
      <c r="E287" s="577"/>
      <c r="F287" s="577"/>
      <c r="G287" s="577"/>
    </row>
    <row r="288" spans="1:19" ht="45.75" x14ac:dyDescent="0.3">
      <c r="A288" s="576"/>
      <c r="B288" s="100" t="s">
        <v>144</v>
      </c>
      <c r="C288" s="100" t="s">
        <v>145</v>
      </c>
      <c r="D288" s="100" t="s">
        <v>146</v>
      </c>
      <c r="E288" s="101" t="s">
        <v>148</v>
      </c>
      <c r="F288" s="100" t="s">
        <v>201</v>
      </c>
      <c r="G288" s="100" t="s">
        <v>202</v>
      </c>
    </row>
    <row r="289" spans="1:13" x14ac:dyDescent="0.3">
      <c r="A289" s="538"/>
      <c r="B289" s="133" t="s">
        <v>203</v>
      </c>
      <c r="C289" s="133" t="s">
        <v>204</v>
      </c>
      <c r="D289" s="133" t="s">
        <v>205</v>
      </c>
      <c r="E289" s="102"/>
      <c r="F289" s="102"/>
      <c r="G289" s="102"/>
    </row>
    <row r="290" spans="1:13" x14ac:dyDescent="0.3">
      <c r="A290" s="197" t="s">
        <v>244</v>
      </c>
      <c r="B290" s="161">
        <f t="shared" ref="B290:B297" si="124">+G50+O50+W50</f>
        <v>0</v>
      </c>
      <c r="C290" s="61"/>
      <c r="D290" s="61"/>
      <c r="E290" s="61"/>
      <c r="F290" s="70" t="str">
        <f t="shared" ref="F290:F297" si="125">IF(C290=0,"",C290/B290)</f>
        <v/>
      </c>
      <c r="G290" s="73" t="str">
        <f t="shared" ref="G290:G297" si="126">IF(D290=0,"",D290/B290)</f>
        <v/>
      </c>
    </row>
    <row r="291" spans="1:13" x14ac:dyDescent="0.3">
      <c r="A291" s="198" t="s">
        <v>245</v>
      </c>
      <c r="B291" s="55">
        <f t="shared" si="124"/>
        <v>0</v>
      </c>
      <c r="C291" s="51"/>
      <c r="D291" s="51"/>
      <c r="E291" s="51"/>
      <c r="F291" s="52" t="str">
        <f t="shared" si="125"/>
        <v/>
      </c>
      <c r="G291" s="53" t="str">
        <f t="shared" si="126"/>
        <v/>
      </c>
    </row>
    <row r="292" spans="1:13" x14ac:dyDescent="0.3">
      <c r="A292" s="198" t="s">
        <v>246</v>
      </c>
      <c r="B292" s="55">
        <f t="shared" si="124"/>
        <v>0</v>
      </c>
      <c r="C292" s="51"/>
      <c r="D292" s="51"/>
      <c r="E292" s="51"/>
      <c r="F292" s="52" t="str">
        <f t="shared" si="125"/>
        <v/>
      </c>
      <c r="G292" s="53" t="str">
        <f t="shared" si="126"/>
        <v/>
      </c>
    </row>
    <row r="293" spans="1:13" x14ac:dyDescent="0.3">
      <c r="A293" s="198" t="s">
        <v>247</v>
      </c>
      <c r="B293" s="55">
        <f t="shared" si="124"/>
        <v>0</v>
      </c>
      <c r="C293" s="51"/>
      <c r="D293" s="51"/>
      <c r="E293" s="51"/>
      <c r="F293" s="52" t="str">
        <f t="shared" si="125"/>
        <v/>
      </c>
      <c r="G293" s="53" t="str">
        <f t="shared" si="126"/>
        <v/>
      </c>
    </row>
    <row r="294" spans="1:13" x14ac:dyDescent="0.3">
      <c r="A294" s="198" t="s">
        <v>248</v>
      </c>
      <c r="B294" s="55">
        <f t="shared" si="124"/>
        <v>0</v>
      </c>
      <c r="C294" s="51"/>
      <c r="D294" s="51"/>
      <c r="E294" s="51"/>
      <c r="F294" s="52" t="str">
        <f t="shared" si="125"/>
        <v/>
      </c>
      <c r="G294" s="53" t="str">
        <f t="shared" si="126"/>
        <v/>
      </c>
    </row>
    <row r="295" spans="1:13" x14ac:dyDescent="0.3">
      <c r="A295" s="198" t="s">
        <v>249</v>
      </c>
      <c r="B295" s="55">
        <f t="shared" si="124"/>
        <v>0</v>
      </c>
      <c r="C295" s="51"/>
      <c r="D295" s="51"/>
      <c r="E295" s="51"/>
      <c r="F295" s="52" t="str">
        <f t="shared" si="125"/>
        <v/>
      </c>
      <c r="G295" s="53" t="str">
        <f t="shared" si="126"/>
        <v/>
      </c>
    </row>
    <row r="296" spans="1:13" x14ac:dyDescent="0.3">
      <c r="A296" s="372" t="s">
        <v>250</v>
      </c>
      <c r="B296" s="55">
        <f t="shared" si="124"/>
        <v>0</v>
      </c>
      <c r="C296" s="51"/>
      <c r="D296" s="51"/>
      <c r="E296" s="51"/>
      <c r="F296" s="52" t="str">
        <f t="shared" si="125"/>
        <v/>
      </c>
      <c r="G296" s="53" t="str">
        <f t="shared" si="126"/>
        <v/>
      </c>
    </row>
    <row r="297" spans="1:13" x14ac:dyDescent="0.3">
      <c r="A297" s="262" t="s">
        <v>251</v>
      </c>
      <c r="B297" s="162">
        <f t="shared" si="124"/>
        <v>0</v>
      </c>
      <c r="C297" s="56"/>
      <c r="D297" s="56"/>
      <c r="E297" s="56"/>
      <c r="F297" s="57" t="str">
        <f t="shared" si="125"/>
        <v/>
      </c>
      <c r="G297" s="59" t="str">
        <f t="shared" si="126"/>
        <v/>
      </c>
    </row>
    <row r="298" spans="1:13" x14ac:dyDescent="0.3">
      <c r="A298" s="45" t="s">
        <v>14</v>
      </c>
    </row>
    <row r="299" spans="1:13" x14ac:dyDescent="0.3">
      <c r="A299" s="45"/>
    </row>
    <row r="300" spans="1:13" x14ac:dyDescent="0.3">
      <c r="A300" s="537" t="s">
        <v>55</v>
      </c>
      <c r="B300" s="621">
        <v>2013</v>
      </c>
      <c r="C300" s="622"/>
      <c r="D300" s="621">
        <v>2014</v>
      </c>
      <c r="E300" s="622"/>
      <c r="F300" s="573">
        <v>2015</v>
      </c>
      <c r="G300" s="574"/>
      <c r="H300" s="575">
        <v>2016</v>
      </c>
      <c r="I300" s="575"/>
      <c r="J300" s="621">
        <v>2017</v>
      </c>
      <c r="K300" s="622"/>
      <c r="L300" s="621">
        <v>2018</v>
      </c>
      <c r="M300" s="622"/>
    </row>
    <row r="301" spans="1:13" x14ac:dyDescent="0.3">
      <c r="A301" s="538"/>
      <c r="B301" s="136" t="s">
        <v>136</v>
      </c>
      <c r="C301" s="136" t="s">
        <v>57</v>
      </c>
      <c r="D301" s="136" t="s">
        <v>136</v>
      </c>
      <c r="E301" s="136" t="s">
        <v>57</v>
      </c>
      <c r="F301" s="136" t="s">
        <v>136</v>
      </c>
      <c r="G301" s="136" t="s">
        <v>57</v>
      </c>
      <c r="H301" s="136" t="s">
        <v>136</v>
      </c>
      <c r="I301" s="136" t="s">
        <v>57</v>
      </c>
      <c r="J301" s="136" t="s">
        <v>136</v>
      </c>
      <c r="K301" s="136" t="s">
        <v>57</v>
      </c>
      <c r="L301" s="136" t="s">
        <v>136</v>
      </c>
      <c r="M301" s="136" t="s">
        <v>57</v>
      </c>
    </row>
    <row r="302" spans="1:13" x14ac:dyDescent="0.3">
      <c r="A302" s="135" t="s">
        <v>151</v>
      </c>
      <c r="B302" s="152"/>
      <c r="C302" s="152"/>
      <c r="D302" s="152"/>
      <c r="E302" s="152"/>
      <c r="F302" s="152"/>
      <c r="G302" s="152"/>
      <c r="H302" s="152"/>
      <c r="I302" s="152"/>
      <c r="J302" s="152"/>
      <c r="K302" s="153"/>
      <c r="L302" s="152"/>
      <c r="M302" s="153"/>
    </row>
    <row r="303" spans="1:13" x14ac:dyDescent="0.3">
      <c r="A303" s="45"/>
    </row>
    <row r="304" spans="1:13" x14ac:dyDescent="0.3">
      <c r="A304" s="96"/>
      <c r="B304" s="138" t="s">
        <v>138</v>
      </c>
      <c r="C304" s="138" t="s">
        <v>139</v>
      </c>
    </row>
    <row r="305" spans="1:19" x14ac:dyDescent="0.3">
      <c r="A305" s="182" t="s">
        <v>152</v>
      </c>
      <c r="B305" s="103"/>
      <c r="C305" s="104"/>
    </row>
    <row r="306" spans="1:19" ht="25.5" x14ac:dyDescent="0.3">
      <c r="A306" s="183" t="s">
        <v>153</v>
      </c>
      <c r="B306" s="140"/>
      <c r="C306" s="105"/>
    </row>
    <row r="307" spans="1:19" x14ac:dyDescent="0.3">
      <c r="A307" s="45" t="s">
        <v>154</v>
      </c>
    </row>
    <row r="308" spans="1:19" x14ac:dyDescent="0.3">
      <c r="A308" s="45"/>
    </row>
    <row r="309" spans="1:19" x14ac:dyDescent="0.3">
      <c r="A309" s="4"/>
      <c r="B309" s="106"/>
      <c r="C309" s="106"/>
    </row>
    <row r="310" spans="1:19" x14ac:dyDescent="0.3">
      <c r="A310" s="541" t="s">
        <v>155</v>
      </c>
      <c r="B310" s="541"/>
      <c r="C310" s="541"/>
      <c r="D310" s="541"/>
      <c r="E310" s="541"/>
      <c r="F310" s="541"/>
      <c r="G310" s="541"/>
      <c r="H310" s="541"/>
      <c r="I310" s="541"/>
      <c r="J310" s="541"/>
      <c r="K310" s="541"/>
      <c r="L310" s="541"/>
      <c r="M310" s="541"/>
    </row>
    <row r="311" spans="1:19" x14ac:dyDescent="0.3">
      <c r="A311" s="474" t="s">
        <v>55</v>
      </c>
      <c r="B311" s="569">
        <v>2013</v>
      </c>
      <c r="C311" s="570"/>
      <c r="D311" s="569">
        <v>2014</v>
      </c>
      <c r="E311" s="570"/>
      <c r="F311" s="586">
        <v>2015</v>
      </c>
      <c r="G311" s="587"/>
      <c r="H311" s="586">
        <v>2016</v>
      </c>
      <c r="I311" s="587"/>
      <c r="J311" s="569">
        <v>2017</v>
      </c>
      <c r="K311" s="570"/>
      <c r="L311" s="569">
        <v>2018</v>
      </c>
      <c r="M311" s="570"/>
    </row>
    <row r="312" spans="1:19" x14ac:dyDescent="0.3">
      <c r="A312" s="192" t="s">
        <v>156</v>
      </c>
      <c r="B312" s="107"/>
      <c r="C312" s="108" t="str">
        <f>IF(B312=0,"",B312*100/D75)</f>
        <v/>
      </c>
      <c r="D312" s="107"/>
      <c r="E312" s="108" t="str">
        <f>IF(D312=0,"",D312*100/G75)</f>
        <v/>
      </c>
      <c r="F312" s="109"/>
      <c r="G312" s="108" t="str">
        <f>IF(F312=0,"",F312*100/J75)</f>
        <v/>
      </c>
      <c r="H312" s="107"/>
      <c r="I312" s="108" t="str">
        <f>IF(H312=0,"",H312*100/M75)</f>
        <v/>
      </c>
      <c r="J312" s="107"/>
      <c r="K312" s="110" t="str">
        <f>IF(J312=0,"",J312*100/P75)</f>
        <v/>
      </c>
      <c r="L312" s="107"/>
      <c r="M312" s="110" t="str">
        <f>IF(L312=0,"",L312*100/S75)</f>
        <v/>
      </c>
    </row>
    <row r="313" spans="1:19" x14ac:dyDescent="0.3">
      <c r="A313" s="142"/>
    </row>
    <row r="314" spans="1:19" x14ac:dyDescent="0.3">
      <c r="A314" s="418" t="s">
        <v>157</v>
      </c>
      <c r="B314" s="419"/>
      <c r="C314" s="419"/>
      <c r="D314" s="419"/>
      <c r="E314" s="419"/>
      <c r="F314" s="419"/>
      <c r="G314" s="419"/>
      <c r="H314" s="419"/>
      <c r="I314" s="419"/>
      <c r="J314" s="419"/>
      <c r="K314" s="419"/>
      <c r="L314" s="419"/>
      <c r="M314" s="420"/>
      <c r="N314" s="419"/>
      <c r="O314" s="419"/>
      <c r="P314" s="419"/>
      <c r="Q314" s="419"/>
      <c r="R314" s="419"/>
      <c r="S314" s="420"/>
    </row>
    <row r="315" spans="1:19" x14ac:dyDescent="0.3">
      <c r="A315" s="664" t="s">
        <v>55</v>
      </c>
      <c r="B315" s="623">
        <v>2013</v>
      </c>
      <c r="C315" s="659"/>
      <c r="D315" s="624"/>
      <c r="E315" s="623">
        <v>2014</v>
      </c>
      <c r="F315" s="659"/>
      <c r="G315" s="624"/>
      <c r="H315" s="623">
        <v>2015</v>
      </c>
      <c r="I315" s="659"/>
      <c r="J315" s="659"/>
      <c r="K315" s="659">
        <v>2016</v>
      </c>
      <c r="L315" s="659"/>
      <c r="M315" s="624"/>
      <c r="N315" s="623">
        <v>2017</v>
      </c>
      <c r="O315" s="659"/>
      <c r="P315" s="624"/>
      <c r="Q315" s="623">
        <v>2018</v>
      </c>
      <c r="R315" s="659"/>
      <c r="S315" s="624"/>
    </row>
    <row r="316" spans="1:19" x14ac:dyDescent="0.3">
      <c r="A316" s="665"/>
      <c r="B316" s="167" t="s">
        <v>114</v>
      </c>
      <c r="C316" s="623" t="s">
        <v>115</v>
      </c>
      <c r="D316" s="624"/>
      <c r="E316" s="167" t="s">
        <v>114</v>
      </c>
      <c r="F316" s="623" t="s">
        <v>115</v>
      </c>
      <c r="G316" s="624"/>
      <c r="H316" s="167" t="s">
        <v>114</v>
      </c>
      <c r="I316" s="623" t="s">
        <v>115</v>
      </c>
      <c r="J316" s="624"/>
      <c r="K316" s="167" t="s">
        <v>114</v>
      </c>
      <c r="L316" s="623" t="s">
        <v>115</v>
      </c>
      <c r="M316" s="624"/>
      <c r="N316" s="167" t="s">
        <v>114</v>
      </c>
      <c r="O316" s="623" t="s">
        <v>115</v>
      </c>
      <c r="P316" s="624"/>
      <c r="Q316" s="167" t="s">
        <v>114</v>
      </c>
      <c r="R316" s="623" t="s">
        <v>115</v>
      </c>
      <c r="S316" s="624"/>
    </row>
    <row r="317" spans="1:19" x14ac:dyDescent="0.3">
      <c r="A317" s="666"/>
      <c r="B317" s="111" t="s">
        <v>158</v>
      </c>
      <c r="C317" s="111" t="s">
        <v>158</v>
      </c>
      <c r="D317" s="111" t="s">
        <v>57</v>
      </c>
      <c r="E317" s="111" t="s">
        <v>158</v>
      </c>
      <c r="F317" s="111" t="s">
        <v>158</v>
      </c>
      <c r="G317" s="111" t="s">
        <v>57</v>
      </c>
      <c r="H317" s="111" t="s">
        <v>158</v>
      </c>
      <c r="I317" s="111" t="s">
        <v>158</v>
      </c>
      <c r="J317" s="111" t="s">
        <v>57</v>
      </c>
      <c r="K317" s="111" t="s">
        <v>158</v>
      </c>
      <c r="L317" s="111" t="s">
        <v>158</v>
      </c>
      <c r="M317" s="111" t="s">
        <v>57</v>
      </c>
      <c r="N317" s="111" t="s">
        <v>158</v>
      </c>
      <c r="O317" s="111" t="s">
        <v>158</v>
      </c>
      <c r="P317" s="111" t="s">
        <v>57</v>
      </c>
      <c r="Q317" s="111" t="s">
        <v>158</v>
      </c>
      <c r="R317" s="111" t="s">
        <v>158</v>
      </c>
      <c r="S317" s="111" t="s">
        <v>57</v>
      </c>
    </row>
    <row r="318" spans="1:19" ht="25.5" x14ac:dyDescent="0.3">
      <c r="A318" s="182" t="s">
        <v>159</v>
      </c>
      <c r="B318" s="71"/>
      <c r="C318" s="61"/>
      <c r="D318" s="61" t="str">
        <f t="shared" ref="D318:D323" si="127">IFERROR(C318*100/B318, "")</f>
        <v/>
      </c>
      <c r="E318" s="168"/>
      <c r="F318" s="168"/>
      <c r="G318" s="61" t="str">
        <f t="shared" ref="G318:G323" si="128">IFERROR(F318*100/E318, "")</f>
        <v/>
      </c>
      <c r="H318" s="168"/>
      <c r="I318" s="168"/>
      <c r="J318" s="61" t="str">
        <f t="shared" ref="J318:J323" si="129">IFERROR(I318*100/H318, "")</f>
        <v/>
      </c>
      <c r="K318" s="168"/>
      <c r="L318" s="168"/>
      <c r="M318" s="61" t="str">
        <f>IFERROR(L318*100/K318, "")</f>
        <v/>
      </c>
      <c r="N318" s="61"/>
      <c r="O318" s="72"/>
      <c r="P318" s="61" t="str">
        <f t="shared" ref="P318:P323" si="130">IFERROR(O318*100/N318, "")</f>
        <v/>
      </c>
      <c r="Q318" s="71"/>
      <c r="R318" s="61"/>
      <c r="S318" s="88" t="str">
        <f t="shared" ref="S318:S323" si="131">IFERROR(R318*100/Q318, "")</f>
        <v/>
      </c>
    </row>
    <row r="319" spans="1:19" x14ac:dyDescent="0.3">
      <c r="A319" s="173" t="s">
        <v>160</v>
      </c>
      <c r="B319" s="76"/>
      <c r="C319" s="51"/>
      <c r="D319" s="51" t="str">
        <f t="shared" si="127"/>
        <v/>
      </c>
      <c r="E319" s="169"/>
      <c r="F319" s="169"/>
      <c r="G319" s="51" t="str">
        <f t="shared" si="128"/>
        <v/>
      </c>
      <c r="H319" s="169"/>
      <c r="I319" s="169"/>
      <c r="J319" s="51" t="str">
        <f t="shared" si="129"/>
        <v/>
      </c>
      <c r="K319" s="169"/>
      <c r="L319" s="169"/>
      <c r="M319" s="51" t="str">
        <f t="shared" ref="M319:M323" si="132">IFERROR(L319*100/K319, "")</f>
        <v/>
      </c>
      <c r="N319" s="51"/>
      <c r="O319" s="54"/>
      <c r="P319" s="51" t="str">
        <f t="shared" si="130"/>
        <v/>
      </c>
      <c r="Q319" s="76"/>
      <c r="R319" s="51"/>
      <c r="S319" s="89" t="str">
        <f t="shared" si="131"/>
        <v/>
      </c>
    </row>
    <row r="320" spans="1:19" x14ac:dyDescent="0.3">
      <c r="A320" s="173" t="s">
        <v>161</v>
      </c>
      <c r="B320" s="76"/>
      <c r="C320" s="51"/>
      <c r="D320" s="51" t="str">
        <f t="shared" si="127"/>
        <v/>
      </c>
      <c r="E320" s="169"/>
      <c r="F320" s="169"/>
      <c r="G320" s="51" t="str">
        <f t="shared" si="128"/>
        <v/>
      </c>
      <c r="H320" s="169"/>
      <c r="I320" s="169"/>
      <c r="J320" s="51" t="str">
        <f t="shared" si="129"/>
        <v/>
      </c>
      <c r="K320" s="169"/>
      <c r="L320" s="169"/>
      <c r="M320" s="51" t="str">
        <f t="shared" si="132"/>
        <v/>
      </c>
      <c r="N320" s="51"/>
      <c r="O320" s="54"/>
      <c r="P320" s="51" t="str">
        <f t="shared" si="130"/>
        <v/>
      </c>
      <c r="Q320" s="76"/>
      <c r="R320" s="51"/>
      <c r="S320" s="89" t="str">
        <f t="shared" si="131"/>
        <v/>
      </c>
    </row>
    <row r="321" spans="1:31" ht="25.5" x14ac:dyDescent="0.3">
      <c r="A321" s="189" t="s">
        <v>214</v>
      </c>
      <c r="B321" s="146"/>
      <c r="C321" s="146"/>
      <c r="D321" s="51" t="str">
        <f t="shared" si="127"/>
        <v/>
      </c>
      <c r="E321" s="170"/>
      <c r="F321" s="170"/>
      <c r="G321" s="51" t="str">
        <f t="shared" si="128"/>
        <v/>
      </c>
      <c r="H321" s="170"/>
      <c r="I321" s="170"/>
      <c r="J321" s="51" t="str">
        <f t="shared" si="129"/>
        <v/>
      </c>
      <c r="K321" s="170"/>
      <c r="L321" s="170"/>
      <c r="M321" s="51" t="str">
        <f t="shared" si="132"/>
        <v/>
      </c>
      <c r="N321" s="146"/>
      <c r="O321" s="148"/>
      <c r="P321" s="51" t="str">
        <f t="shared" si="130"/>
        <v/>
      </c>
      <c r="Q321" s="146"/>
      <c r="R321" s="146"/>
      <c r="S321" s="89" t="str">
        <f t="shared" si="131"/>
        <v/>
      </c>
    </row>
    <row r="322" spans="1:31" ht="25.5" x14ac:dyDescent="0.3">
      <c r="A322" s="189" t="s">
        <v>162</v>
      </c>
      <c r="B322" s="146"/>
      <c r="C322" s="146"/>
      <c r="D322" s="51" t="str">
        <f t="shared" si="127"/>
        <v/>
      </c>
      <c r="E322" s="170"/>
      <c r="F322" s="170"/>
      <c r="G322" s="51" t="str">
        <f t="shared" si="128"/>
        <v/>
      </c>
      <c r="H322" s="170"/>
      <c r="I322" s="170"/>
      <c r="J322" s="51" t="str">
        <f t="shared" si="129"/>
        <v/>
      </c>
      <c r="K322" s="170"/>
      <c r="L322" s="170"/>
      <c r="M322" s="51" t="str">
        <f t="shared" si="132"/>
        <v/>
      </c>
      <c r="N322" s="146"/>
      <c r="O322" s="148"/>
      <c r="P322" s="51" t="str">
        <f t="shared" si="130"/>
        <v/>
      </c>
      <c r="Q322" s="146"/>
      <c r="R322" s="146"/>
      <c r="S322" s="89" t="str">
        <f t="shared" si="131"/>
        <v/>
      </c>
    </row>
    <row r="323" spans="1:31" ht="25.5" x14ac:dyDescent="0.3">
      <c r="A323" s="184" t="s">
        <v>163</v>
      </c>
      <c r="B323" s="149"/>
      <c r="C323" s="149"/>
      <c r="D323" s="56" t="str">
        <f t="shared" si="127"/>
        <v/>
      </c>
      <c r="E323" s="171"/>
      <c r="F323" s="171"/>
      <c r="G323" s="56" t="str">
        <f t="shared" si="128"/>
        <v/>
      </c>
      <c r="H323" s="171"/>
      <c r="I323" s="171"/>
      <c r="J323" s="56" t="str">
        <f t="shared" si="129"/>
        <v/>
      </c>
      <c r="K323" s="171"/>
      <c r="L323" s="171"/>
      <c r="M323" s="56" t="str">
        <f t="shared" si="132"/>
        <v/>
      </c>
      <c r="N323" s="149"/>
      <c r="O323" s="150"/>
      <c r="P323" s="56" t="str">
        <f t="shared" si="130"/>
        <v/>
      </c>
      <c r="Q323" s="149"/>
      <c r="R323" s="149"/>
      <c r="S323" s="68" t="str">
        <f t="shared" si="131"/>
        <v/>
      </c>
    </row>
    <row r="324" spans="1:31" x14ac:dyDescent="0.3">
      <c r="A324" s="166"/>
      <c r="B324" s="145"/>
      <c r="C324" s="157"/>
      <c r="D324" s="145"/>
      <c r="E324" s="145"/>
      <c r="F324" s="145"/>
      <c r="G324" s="145"/>
      <c r="H324" s="145"/>
      <c r="I324" s="145"/>
      <c r="J324" s="145"/>
      <c r="K324" s="145"/>
      <c r="L324" s="145"/>
      <c r="M324" s="145"/>
      <c r="N324" s="145"/>
      <c r="O324" s="145"/>
      <c r="P324" s="145"/>
      <c r="Q324" s="145"/>
      <c r="R324" s="145"/>
      <c r="S324" s="145"/>
      <c r="T324" s="145"/>
      <c r="U324" s="145"/>
      <c r="V324" s="145"/>
      <c r="W324" s="145"/>
      <c r="X324" s="145"/>
      <c r="Y324" s="145"/>
    </row>
    <row r="325" spans="1:31" s="176" customFormat="1" ht="14.25" x14ac:dyDescent="0.2">
      <c r="A325" s="662" t="s">
        <v>124</v>
      </c>
      <c r="B325" s="662"/>
      <c r="C325" s="662"/>
      <c r="D325" s="662"/>
      <c r="E325" s="662"/>
      <c r="F325" s="662"/>
      <c r="G325" s="662"/>
      <c r="H325" s="662"/>
      <c r="I325" s="662"/>
      <c r="J325" s="662"/>
      <c r="K325" s="662"/>
      <c r="L325" s="662"/>
      <c r="M325" s="662"/>
      <c r="N325" s="662"/>
      <c r="O325" s="662"/>
      <c r="P325" s="662"/>
      <c r="Q325" s="662"/>
      <c r="R325" s="662"/>
      <c r="S325" s="662"/>
      <c r="T325" s="662"/>
      <c r="U325" s="662"/>
      <c r="V325" s="662"/>
      <c r="W325" s="662"/>
      <c r="X325" s="662"/>
      <c r="Y325" s="662"/>
      <c r="Z325" s="662"/>
      <c r="AA325" s="662"/>
      <c r="AB325" s="662"/>
      <c r="AC325" s="662"/>
      <c r="AD325" s="662"/>
      <c r="AE325" s="662"/>
    </row>
    <row r="326" spans="1:31" s="176" customFormat="1" ht="14.25" x14ac:dyDescent="0.2">
      <c r="A326" s="663" t="s">
        <v>125</v>
      </c>
      <c r="B326" s="663"/>
      <c r="C326" s="663"/>
      <c r="D326" s="663"/>
      <c r="E326" s="663"/>
      <c r="F326" s="663"/>
      <c r="G326" s="663"/>
      <c r="H326" s="663"/>
      <c r="I326" s="663"/>
      <c r="J326" s="663"/>
      <c r="K326" s="663"/>
      <c r="L326" s="663"/>
      <c r="M326" s="663"/>
      <c r="N326" s="663"/>
      <c r="O326" s="663"/>
      <c r="P326" s="663"/>
      <c r="Q326" s="663"/>
      <c r="R326" s="663"/>
      <c r="S326" s="663"/>
      <c r="T326" s="663"/>
      <c r="U326" s="663"/>
      <c r="V326" s="663"/>
      <c r="W326" s="663"/>
      <c r="X326" s="663"/>
      <c r="Y326" s="663"/>
      <c r="Z326" s="663"/>
      <c r="AA326" s="663"/>
      <c r="AB326" s="663"/>
      <c r="AC326" s="663"/>
      <c r="AD326" s="663"/>
      <c r="AE326" s="663"/>
    </row>
    <row r="327" spans="1:31" x14ac:dyDescent="0.3">
      <c r="A327" s="4"/>
      <c r="B327" s="145"/>
      <c r="C327" s="145"/>
      <c r="D327" s="145"/>
      <c r="E327" s="145"/>
      <c r="F327" s="145"/>
      <c r="G327" s="145"/>
      <c r="H327" s="145"/>
      <c r="I327" s="145"/>
      <c r="J327" s="145"/>
      <c r="K327" s="145"/>
      <c r="L327" s="145"/>
      <c r="M327" s="145"/>
      <c r="N327" s="145"/>
      <c r="O327" s="145"/>
    </row>
    <row r="328" spans="1:31" x14ac:dyDescent="0.3">
      <c r="B328" s="154" t="s">
        <v>24</v>
      </c>
      <c r="C328" s="154" t="s">
        <v>25</v>
      </c>
    </row>
    <row r="329" spans="1:31" x14ac:dyDescent="0.3">
      <c r="A329" s="180" t="s">
        <v>164</v>
      </c>
      <c r="B329" s="152"/>
      <c r="C329" s="153"/>
    </row>
    <row r="331" spans="1:31" x14ac:dyDescent="0.3">
      <c r="A331" s="112"/>
      <c r="B331" s="111" t="s">
        <v>24</v>
      </c>
      <c r="C331" s="111" t="s">
        <v>25</v>
      </c>
    </row>
    <row r="332" spans="1:31" ht="25.5" x14ac:dyDescent="0.3">
      <c r="A332" s="192" t="s">
        <v>165</v>
      </c>
      <c r="B332" s="113"/>
      <c r="C332" s="114"/>
    </row>
    <row r="333" spans="1:31" x14ac:dyDescent="0.3">
      <c r="A333" s="4"/>
      <c r="B333" s="115"/>
      <c r="C333" s="115"/>
    </row>
    <row r="334" spans="1:31" x14ac:dyDescent="0.3">
      <c r="B334" s="116" t="s">
        <v>24</v>
      </c>
      <c r="C334" s="116" t="s">
        <v>25</v>
      </c>
      <c r="L334" s="154" t="s">
        <v>166</v>
      </c>
      <c r="M334" s="155"/>
    </row>
    <row r="335" spans="1:31" x14ac:dyDescent="0.3">
      <c r="A335" s="192" t="s">
        <v>167</v>
      </c>
      <c r="B335" s="113"/>
      <c r="C335" s="114"/>
      <c r="F335" s="608" t="s">
        <v>168</v>
      </c>
      <c r="G335" s="609"/>
      <c r="H335" s="609"/>
      <c r="I335" s="609"/>
      <c r="J335" s="609"/>
      <c r="K335" s="610"/>
      <c r="L335" s="156"/>
      <c r="M335" s="157"/>
    </row>
    <row r="336" spans="1:31" x14ac:dyDescent="0.3">
      <c r="A336" s="4"/>
      <c r="B336" s="115"/>
      <c r="C336" s="115"/>
    </row>
    <row r="337" spans="1:22" x14ac:dyDescent="0.3">
      <c r="A337" s="4"/>
      <c r="B337" s="115"/>
      <c r="C337" s="115"/>
    </row>
    <row r="338" spans="1:22" ht="16.5" customHeight="1" x14ac:dyDescent="0.3">
      <c r="A338" s="661" t="s">
        <v>157</v>
      </c>
      <c r="B338" s="661"/>
      <c r="C338" s="661"/>
      <c r="D338" s="661"/>
      <c r="E338" s="661"/>
      <c r="F338" s="661"/>
      <c r="G338" s="661"/>
      <c r="H338" s="661"/>
      <c r="I338" s="661"/>
      <c r="J338" s="661"/>
      <c r="K338" s="661"/>
      <c r="L338" s="661"/>
      <c r="M338" s="661"/>
    </row>
    <row r="339" spans="1:22" ht="23.25" customHeight="1" x14ac:dyDescent="0.3">
      <c r="A339" s="117" t="s">
        <v>299</v>
      </c>
      <c r="B339" s="531" t="s">
        <v>169</v>
      </c>
      <c r="C339" s="531"/>
      <c r="D339" s="531"/>
      <c r="E339" s="531"/>
      <c r="F339" s="531" t="s">
        <v>300</v>
      </c>
      <c r="G339" s="531"/>
      <c r="H339" s="531"/>
      <c r="I339" s="660" t="s">
        <v>170</v>
      </c>
      <c r="J339" s="660"/>
      <c r="K339" s="660" t="s">
        <v>171</v>
      </c>
      <c r="L339" s="660"/>
      <c r="M339" s="660"/>
    </row>
    <row r="340" spans="1:22" x14ac:dyDescent="0.3">
      <c r="A340" s="1"/>
      <c r="B340" s="619"/>
      <c r="C340" s="619"/>
      <c r="D340" s="619"/>
      <c r="E340" s="619"/>
      <c r="F340" s="670"/>
      <c r="G340" s="671"/>
      <c r="H340" s="672"/>
      <c r="I340" s="619"/>
      <c r="J340" s="619"/>
      <c r="K340" s="619"/>
      <c r="L340" s="619"/>
      <c r="M340" s="667"/>
    </row>
    <row r="341" spans="1:22" x14ac:dyDescent="0.3">
      <c r="A341" s="16"/>
      <c r="B341" s="607"/>
      <c r="C341" s="607"/>
      <c r="D341" s="607"/>
      <c r="E341" s="607"/>
      <c r="F341" s="673"/>
      <c r="G341" s="674"/>
      <c r="H341" s="675"/>
      <c r="I341" s="607"/>
      <c r="J341" s="607"/>
      <c r="K341" s="607"/>
      <c r="L341" s="607"/>
      <c r="M341" s="668"/>
    </row>
    <row r="342" spans="1:22" x14ac:dyDescent="0.3">
      <c r="A342" s="16"/>
      <c r="B342" s="607"/>
      <c r="C342" s="607"/>
      <c r="D342" s="607"/>
      <c r="E342" s="607"/>
      <c r="F342" s="673"/>
      <c r="G342" s="674"/>
      <c r="H342" s="675"/>
      <c r="I342" s="607"/>
      <c r="J342" s="607"/>
      <c r="K342" s="607"/>
      <c r="L342" s="607"/>
      <c r="M342" s="668"/>
    </row>
    <row r="343" spans="1:22" x14ac:dyDescent="0.3">
      <c r="A343" s="16"/>
      <c r="B343" s="607"/>
      <c r="C343" s="607"/>
      <c r="D343" s="607"/>
      <c r="E343" s="607"/>
      <c r="F343" s="673"/>
      <c r="G343" s="674"/>
      <c r="H343" s="675"/>
      <c r="I343" s="607"/>
      <c r="J343" s="607"/>
      <c r="K343" s="607"/>
      <c r="L343" s="607"/>
      <c r="M343" s="668"/>
    </row>
    <row r="344" spans="1:22" x14ac:dyDescent="0.3">
      <c r="A344" s="16"/>
      <c r="B344" s="607"/>
      <c r="C344" s="607"/>
      <c r="D344" s="607"/>
      <c r="E344" s="607"/>
      <c r="F344" s="673"/>
      <c r="G344" s="674"/>
      <c r="H344" s="675"/>
      <c r="I344" s="607"/>
      <c r="J344" s="607"/>
      <c r="K344" s="607"/>
      <c r="L344" s="607"/>
      <c r="M344" s="668"/>
    </row>
    <row r="345" spans="1:22" x14ac:dyDescent="0.3">
      <c r="A345" s="3"/>
      <c r="B345" s="627"/>
      <c r="C345" s="627"/>
      <c r="D345" s="627"/>
      <c r="E345" s="627"/>
      <c r="F345" s="676"/>
      <c r="G345" s="677"/>
      <c r="H345" s="678"/>
      <c r="I345" s="627"/>
      <c r="J345" s="627"/>
      <c r="K345" s="627"/>
      <c r="L345" s="627"/>
      <c r="M345" s="669"/>
    </row>
    <row r="346" spans="1:22" x14ac:dyDescent="0.3">
      <c r="A346" s="625" t="s">
        <v>172</v>
      </c>
      <c r="B346" s="625"/>
      <c r="C346" s="625"/>
      <c r="D346" s="625"/>
      <c r="E346" s="625"/>
      <c r="F346" s="625"/>
      <c r="G346" s="625"/>
      <c r="H346" s="625"/>
      <c r="I346" s="625"/>
      <c r="J346" s="625"/>
      <c r="K346" s="625"/>
      <c r="L346" s="625"/>
      <c r="M346" s="625"/>
      <c r="N346" s="625"/>
      <c r="O346" s="625"/>
      <c r="P346" s="625"/>
      <c r="Q346" s="625"/>
      <c r="R346" s="625"/>
      <c r="S346" s="625"/>
      <c r="T346" s="625"/>
      <c r="U346" s="625"/>
      <c r="V346" s="625"/>
    </row>
    <row r="347" spans="1:22" x14ac:dyDescent="0.3">
      <c r="A347" s="158"/>
      <c r="B347" s="158"/>
      <c r="C347" s="158"/>
      <c r="D347" s="158"/>
      <c r="E347" s="158"/>
      <c r="F347" s="158"/>
      <c r="G347" s="158"/>
      <c r="H347" s="158"/>
      <c r="I347" s="158"/>
      <c r="J347" s="158"/>
      <c r="K347" s="158"/>
      <c r="L347" s="158"/>
      <c r="M347" s="158"/>
      <c r="N347" s="158"/>
      <c r="O347" s="158"/>
      <c r="P347" s="158"/>
      <c r="Q347" s="158"/>
      <c r="R347" s="158"/>
      <c r="S347" s="158"/>
      <c r="T347" s="158"/>
      <c r="U347" s="158"/>
      <c r="V347" s="158"/>
    </row>
    <row r="348" spans="1:22" x14ac:dyDescent="0.3">
      <c r="A348" s="96"/>
      <c r="B348" s="111" t="s">
        <v>24</v>
      </c>
      <c r="C348" s="111" t="s">
        <v>25</v>
      </c>
    </row>
    <row r="349" spans="1:22" x14ac:dyDescent="0.3">
      <c r="A349" s="182" t="s">
        <v>173</v>
      </c>
      <c r="B349" s="92"/>
      <c r="C349" s="93"/>
    </row>
    <row r="350" spans="1:22" x14ac:dyDescent="0.3">
      <c r="A350" s="173" t="s">
        <v>174</v>
      </c>
      <c r="B350" s="118"/>
      <c r="C350" s="119"/>
    </row>
    <row r="351" spans="1:22" x14ac:dyDescent="0.3">
      <c r="A351" s="173" t="s">
        <v>224</v>
      </c>
      <c r="B351" s="118"/>
      <c r="C351" s="119"/>
    </row>
    <row r="352" spans="1:22" ht="25.5" x14ac:dyDescent="0.3">
      <c r="A352" s="189" t="s">
        <v>175</v>
      </c>
      <c r="B352" s="118"/>
      <c r="C352" s="119"/>
    </row>
    <row r="353" spans="1:25" ht="25.5" x14ac:dyDescent="0.3">
      <c r="A353" s="189" t="s">
        <v>176</v>
      </c>
      <c r="B353" s="118"/>
      <c r="C353" s="119"/>
    </row>
    <row r="354" spans="1:25" x14ac:dyDescent="0.3">
      <c r="A354" s="189" t="s">
        <v>177</v>
      </c>
      <c r="B354" s="118"/>
      <c r="C354" s="119"/>
    </row>
    <row r="355" spans="1:25" x14ac:dyDescent="0.3">
      <c r="A355" s="189" t="s">
        <v>178</v>
      </c>
      <c r="B355" s="118"/>
      <c r="C355" s="119"/>
    </row>
    <row r="356" spans="1:25" ht="38.25" x14ac:dyDescent="0.3">
      <c r="A356" s="184" t="s">
        <v>179</v>
      </c>
      <c r="B356" s="94"/>
      <c r="C356" s="95"/>
    </row>
    <row r="357" spans="1:25" x14ac:dyDescent="0.3">
      <c r="A357" s="4"/>
      <c r="B357" s="115"/>
      <c r="C357" s="115"/>
    </row>
    <row r="358" spans="1:25" s="179" customFormat="1" x14ac:dyDescent="0.2">
      <c r="A358" s="77" t="s">
        <v>180</v>
      </c>
    </row>
    <row r="359" spans="1:25" s="179" customFormat="1" x14ac:dyDescent="0.2">
      <c r="A359" s="626" t="s">
        <v>181</v>
      </c>
      <c r="B359" s="626"/>
      <c r="C359" s="626"/>
      <c r="D359" s="626"/>
      <c r="E359" s="626"/>
      <c r="F359" s="626"/>
      <c r="G359" s="626"/>
      <c r="H359" s="626"/>
      <c r="I359" s="626"/>
      <c r="J359" s="626"/>
      <c r="K359" s="626"/>
      <c r="L359" s="626"/>
      <c r="M359" s="626"/>
      <c r="N359" s="626"/>
      <c r="O359" s="626"/>
      <c r="P359" s="626"/>
      <c r="Q359" s="626"/>
      <c r="R359" s="626"/>
      <c r="S359" s="626"/>
      <c r="T359" s="626"/>
      <c r="U359" s="626"/>
      <c r="V359" s="626"/>
      <c r="W359" s="626"/>
      <c r="X359" s="626"/>
      <c r="Y359" s="626"/>
    </row>
  </sheetData>
  <mergeCells count="390">
    <mergeCell ref="T95:V96"/>
    <mergeCell ref="W95:Y96"/>
    <mergeCell ref="X48:X49"/>
    <mergeCell ref="Y48:Y49"/>
    <mergeCell ref="B46:Y46"/>
    <mergeCell ref="R47:Y47"/>
    <mergeCell ref="T72:V73"/>
    <mergeCell ref="W72:Y73"/>
    <mergeCell ref="A71:Y71"/>
    <mergeCell ref="T81:V82"/>
    <mergeCell ref="W81:Y82"/>
    <mergeCell ref="A79:Y79"/>
    <mergeCell ref="A81:A83"/>
    <mergeCell ref="E72:G73"/>
    <mergeCell ref="N95:P96"/>
    <mergeCell ref="Q95:S96"/>
    <mergeCell ref="N81:P82"/>
    <mergeCell ref="Q81:S82"/>
    <mergeCell ref="Q72:S73"/>
    <mergeCell ref="K81:M82"/>
    <mergeCell ref="H95:J96"/>
    <mergeCell ref="K95:M96"/>
    <mergeCell ref="B81:D82"/>
    <mergeCell ref="K72:M73"/>
    <mergeCell ref="I40:I41"/>
    <mergeCell ref="J40:J41"/>
    <mergeCell ref="H48:H49"/>
    <mergeCell ref="I48:I49"/>
    <mergeCell ref="B47:I47"/>
    <mergeCell ref="J47:Q47"/>
    <mergeCell ref="P48:P49"/>
    <mergeCell ref="Q48:Q49"/>
    <mergeCell ref="C34:C35"/>
    <mergeCell ref="B34:B35"/>
    <mergeCell ref="X40:X41"/>
    <mergeCell ref="Z40:Z41"/>
    <mergeCell ref="AA40:AA41"/>
    <mergeCell ref="AB40:AB41"/>
    <mergeCell ref="O40:O41"/>
    <mergeCell ref="Q40:Q41"/>
    <mergeCell ref="R40:R41"/>
    <mergeCell ref="S40:S41"/>
    <mergeCell ref="M40:M41"/>
    <mergeCell ref="H34:H35"/>
    <mergeCell ref="I34:I35"/>
    <mergeCell ref="Q34:Q35"/>
    <mergeCell ref="R34:R35"/>
    <mergeCell ref="AA34:AA35"/>
    <mergeCell ref="AB34:AB35"/>
    <mergeCell ref="U27:U28"/>
    <mergeCell ref="T27:T28"/>
    <mergeCell ref="B27:B28"/>
    <mergeCell ref="S27:S28"/>
    <mergeCell ref="K27:K28"/>
    <mergeCell ref="L27:L28"/>
    <mergeCell ref="C27:C28"/>
    <mergeCell ref="J27:J28"/>
    <mergeCell ref="AA21:AA22"/>
    <mergeCell ref="AB21:AB22"/>
    <mergeCell ref="Z21:Z22"/>
    <mergeCell ref="T21:T22"/>
    <mergeCell ref="U21:U22"/>
    <mergeCell ref="A20:A21"/>
    <mergeCell ref="S21:S22"/>
    <mergeCell ref="F21:G21"/>
    <mergeCell ref="H27:H28"/>
    <mergeCell ref="I27:I28"/>
    <mergeCell ref="Q27:Q28"/>
    <mergeCell ref="R27:R28"/>
    <mergeCell ref="AA27:AA28"/>
    <mergeCell ref="AB27:AB28"/>
    <mergeCell ref="AA14:AA15"/>
    <mergeCell ref="AB14:AB15"/>
    <mergeCell ref="H8:H9"/>
    <mergeCell ref="I8:I9"/>
    <mergeCell ref="Q8:Q9"/>
    <mergeCell ref="R8:R9"/>
    <mergeCell ref="AA8:AA9"/>
    <mergeCell ref="AB8:AB9"/>
    <mergeCell ref="Z8:Z9"/>
    <mergeCell ref="Z14:Z15"/>
    <mergeCell ref="X8:Y8"/>
    <mergeCell ref="X14:Y14"/>
    <mergeCell ref="K340:M340"/>
    <mergeCell ref="K341:M341"/>
    <mergeCell ref="K342:M342"/>
    <mergeCell ref="K343:M343"/>
    <mergeCell ref="K344:M344"/>
    <mergeCell ref="K345:M345"/>
    <mergeCell ref="F340:H340"/>
    <mergeCell ref="F341:H341"/>
    <mergeCell ref="F342:H342"/>
    <mergeCell ref="F343:H343"/>
    <mergeCell ref="F344:H344"/>
    <mergeCell ref="F345:H345"/>
    <mergeCell ref="H315:J315"/>
    <mergeCell ref="K315:M315"/>
    <mergeCell ref="B339:E339"/>
    <mergeCell ref="I339:J339"/>
    <mergeCell ref="F339:H339"/>
    <mergeCell ref="A338:M338"/>
    <mergeCell ref="K339:M339"/>
    <mergeCell ref="A325:AE325"/>
    <mergeCell ref="A326:AE326"/>
    <mergeCell ref="I316:J316"/>
    <mergeCell ref="L316:M316"/>
    <mergeCell ref="A315:A317"/>
    <mergeCell ref="E315:G315"/>
    <mergeCell ref="C316:D316"/>
    <mergeCell ref="B315:D315"/>
    <mergeCell ref="O316:P316"/>
    <mergeCell ref="R316:S316"/>
    <mergeCell ref="N315:P315"/>
    <mergeCell ref="Q315:S315"/>
    <mergeCell ref="F311:G311"/>
    <mergeCell ref="H311:I311"/>
    <mergeCell ref="A310:M310"/>
    <mergeCell ref="D311:E311"/>
    <mergeCell ref="L311:M311"/>
    <mergeCell ref="B230:C230"/>
    <mergeCell ref="B224:C224"/>
    <mergeCell ref="B228:C228"/>
    <mergeCell ref="B311:C311"/>
    <mergeCell ref="J311:K311"/>
    <mergeCell ref="B237:C237"/>
    <mergeCell ref="J237:K237"/>
    <mergeCell ref="D237:E237"/>
    <mergeCell ref="A276:A277"/>
    <mergeCell ref="A300:A301"/>
    <mergeCell ref="H276:M276"/>
    <mergeCell ref="A163:V163"/>
    <mergeCell ref="C194:D194"/>
    <mergeCell ref="A166:A168"/>
    <mergeCell ref="B166:C167"/>
    <mergeCell ref="J166:K167"/>
    <mergeCell ref="D166:E167"/>
    <mergeCell ref="L166:M167"/>
    <mergeCell ref="F140:G141"/>
    <mergeCell ref="B193:D193"/>
    <mergeCell ref="E193:G193"/>
    <mergeCell ref="Q193:S193"/>
    <mergeCell ref="O194:P194"/>
    <mergeCell ref="R194:S194"/>
    <mergeCell ref="F194:G194"/>
    <mergeCell ref="F166:G167"/>
    <mergeCell ref="H166:I167"/>
    <mergeCell ref="A165:M165"/>
    <mergeCell ref="H193:J193"/>
    <mergeCell ref="K193:M193"/>
    <mergeCell ref="F222:G222"/>
    <mergeCell ref="H222:I222"/>
    <mergeCell ref="F230:G230"/>
    <mergeCell ref="H230:I230"/>
    <mergeCell ref="L194:M194"/>
    <mergeCell ref="A215:Y215"/>
    <mergeCell ref="A216:Y216"/>
    <mergeCell ref="A217:Y217"/>
    <mergeCell ref="A193:A195"/>
    <mergeCell ref="N193:P193"/>
    <mergeCell ref="D4:H4"/>
    <mergeCell ref="B8:B9"/>
    <mergeCell ref="C14:C15"/>
    <mergeCell ref="U8:U9"/>
    <mergeCell ref="A7:A8"/>
    <mergeCell ref="L8:L9"/>
    <mergeCell ref="S8:S9"/>
    <mergeCell ref="C8:C9"/>
    <mergeCell ref="N8:N9"/>
    <mergeCell ref="J8:J9"/>
    <mergeCell ref="K8:K9"/>
    <mergeCell ref="E8:E9"/>
    <mergeCell ref="M8:M9"/>
    <mergeCell ref="N14:N15"/>
    <mergeCell ref="I4:S4"/>
    <mergeCell ref="B14:B15"/>
    <mergeCell ref="D14:D15"/>
    <mergeCell ref="T8:T9"/>
    <mergeCell ref="A13:A14"/>
    <mergeCell ref="H14:H15"/>
    <mergeCell ref="I14:I15"/>
    <mergeCell ref="Q14:Q15"/>
    <mergeCell ref="R14:R15"/>
    <mergeCell ref="V8:V9"/>
    <mergeCell ref="K14:K15"/>
    <mergeCell ref="E14:E15"/>
    <mergeCell ref="M14:M15"/>
    <mergeCell ref="V14:V15"/>
    <mergeCell ref="W14:W15"/>
    <mergeCell ref="N21:N22"/>
    <mergeCell ref="L14:L15"/>
    <mergeCell ref="S14:S15"/>
    <mergeCell ref="T14:T15"/>
    <mergeCell ref="K21:K22"/>
    <mergeCell ref="J21:J22"/>
    <mergeCell ref="L21:L22"/>
    <mergeCell ref="H21:H22"/>
    <mergeCell ref="I21:I22"/>
    <mergeCell ref="Q21:Q22"/>
    <mergeCell ref="R21:R22"/>
    <mergeCell ref="A346:V346"/>
    <mergeCell ref="A359:Y359"/>
    <mergeCell ref="B344:E344"/>
    <mergeCell ref="I344:J344"/>
    <mergeCell ref="B345:E345"/>
    <mergeCell ref="I345:J345"/>
    <mergeCell ref="B342:E342"/>
    <mergeCell ref="I342:J342"/>
    <mergeCell ref="B343:E343"/>
    <mergeCell ref="I343:J343"/>
    <mergeCell ref="B341:E341"/>
    <mergeCell ref="I341:J341"/>
    <mergeCell ref="F335:K335"/>
    <mergeCell ref="L34:L35"/>
    <mergeCell ref="A264:A266"/>
    <mergeCell ref="A230:A231"/>
    <mergeCell ref="A237:A238"/>
    <mergeCell ref="A257:I257"/>
    <mergeCell ref="A258:I258"/>
    <mergeCell ref="A254:AB254"/>
    <mergeCell ref="A251:A252"/>
    <mergeCell ref="B251:C251"/>
    <mergeCell ref="B340:E340"/>
    <mergeCell ref="I340:J340"/>
    <mergeCell ref="B264:G264"/>
    <mergeCell ref="H264:M264"/>
    <mergeCell ref="B300:C300"/>
    <mergeCell ref="J300:K300"/>
    <mergeCell ref="D300:E300"/>
    <mergeCell ref="L300:M300"/>
    <mergeCell ref="F316:G316"/>
    <mergeCell ref="D251:E251"/>
    <mergeCell ref="J251:K251"/>
    <mergeCell ref="O34:O35"/>
    <mergeCell ref="A33:A34"/>
    <mergeCell ref="D61:D62"/>
    <mergeCell ref="N72:P73"/>
    <mergeCell ref="A95:A97"/>
    <mergeCell ref="E95:G96"/>
    <mergeCell ref="B95:D96"/>
    <mergeCell ref="R48:R49"/>
    <mergeCell ref="C40:C41"/>
    <mergeCell ref="O48:O49"/>
    <mergeCell ref="J48:J49"/>
    <mergeCell ref="N48:N49"/>
    <mergeCell ref="K48:K49"/>
    <mergeCell ref="B48:B49"/>
    <mergeCell ref="F48:F49"/>
    <mergeCell ref="G48:G49"/>
    <mergeCell ref="C48:C49"/>
    <mergeCell ref="N40:N41"/>
    <mergeCell ref="A44:W44"/>
    <mergeCell ref="F40:F41"/>
    <mergeCell ref="B40:B41"/>
    <mergeCell ref="A39:A40"/>
    <mergeCell ref="B61:C61"/>
    <mergeCell ref="A72:A74"/>
    <mergeCell ref="B72:D73"/>
    <mergeCell ref="H81:J82"/>
    <mergeCell ref="J111:K112"/>
    <mergeCell ref="E81:G82"/>
    <mergeCell ref="J230:K230"/>
    <mergeCell ref="L228:M228"/>
    <mergeCell ref="D228:E228"/>
    <mergeCell ref="D230:E230"/>
    <mergeCell ref="L230:M230"/>
    <mergeCell ref="D224:E224"/>
    <mergeCell ref="J224:K224"/>
    <mergeCell ref="F228:G228"/>
    <mergeCell ref="H228:I228"/>
    <mergeCell ref="J228:K228"/>
    <mergeCell ref="F224:G224"/>
    <mergeCell ref="H224:I224"/>
    <mergeCell ref="A218:Y218"/>
    <mergeCell ref="A222:A223"/>
    <mergeCell ref="A140:A142"/>
    <mergeCell ref="A128:M128"/>
    <mergeCell ref="D111:E112"/>
    <mergeCell ref="B111:C112"/>
    <mergeCell ref="L111:M112"/>
    <mergeCell ref="A162:V162"/>
    <mergeCell ref="A139:M139"/>
    <mergeCell ref="F300:G300"/>
    <mergeCell ref="H300:I300"/>
    <mergeCell ref="A287:A289"/>
    <mergeCell ref="B287:G287"/>
    <mergeCell ref="A245:A246"/>
    <mergeCell ref="F237:G237"/>
    <mergeCell ref="L251:M251"/>
    <mergeCell ref="H237:I237"/>
    <mergeCell ref="F251:G251"/>
    <mergeCell ref="H251:I251"/>
    <mergeCell ref="B276:G276"/>
    <mergeCell ref="L237:M237"/>
    <mergeCell ref="A263:M263"/>
    <mergeCell ref="N276:S276"/>
    <mergeCell ref="A46:A49"/>
    <mergeCell ref="W48:W49"/>
    <mergeCell ref="V48:V49"/>
    <mergeCell ref="S48:S49"/>
    <mergeCell ref="L222:M222"/>
    <mergeCell ref="L224:M224"/>
    <mergeCell ref="A219:Y219"/>
    <mergeCell ref="A136:Y136"/>
    <mergeCell ref="A137:Y137"/>
    <mergeCell ref="A129:A131"/>
    <mergeCell ref="B129:C130"/>
    <mergeCell ref="D129:E130"/>
    <mergeCell ref="J129:K130"/>
    <mergeCell ref="L129:M130"/>
    <mergeCell ref="B222:C222"/>
    <mergeCell ref="J222:K222"/>
    <mergeCell ref="D222:E222"/>
    <mergeCell ref="I194:J194"/>
    <mergeCell ref="D140:E141"/>
    <mergeCell ref="B140:C141"/>
    <mergeCell ref="J140:K141"/>
    <mergeCell ref="L140:M141"/>
    <mergeCell ref="F111:G112"/>
    <mergeCell ref="A161:V161"/>
    <mergeCell ref="X34:X35"/>
    <mergeCell ref="Z34:Z35"/>
    <mergeCell ref="U40:U41"/>
    <mergeCell ref="A26:A27"/>
    <mergeCell ref="Z27:Z28"/>
    <mergeCell ref="V21:V22"/>
    <mergeCell ref="W21:W22"/>
    <mergeCell ref="D27:D28"/>
    <mergeCell ref="B21:B22"/>
    <mergeCell ref="C21:C22"/>
    <mergeCell ref="E27:E28"/>
    <mergeCell ref="M27:M28"/>
    <mergeCell ref="N27:N28"/>
    <mergeCell ref="V27:V28"/>
    <mergeCell ref="W27:W28"/>
    <mergeCell ref="H140:I141"/>
    <mergeCell ref="H111:I112"/>
    <mergeCell ref="A110:M110"/>
    <mergeCell ref="A111:A113"/>
    <mergeCell ref="D21:D22"/>
    <mergeCell ref="E21:E22"/>
    <mergeCell ref="M21:M22"/>
    <mergeCell ref="H72:J73"/>
    <mergeCell ref="T7:AB7"/>
    <mergeCell ref="T13:AB13"/>
    <mergeCell ref="K13:S13"/>
    <mergeCell ref="B13:J13"/>
    <mergeCell ref="V34:V35"/>
    <mergeCell ref="W34:W35"/>
    <mergeCell ref="D40:D41"/>
    <mergeCell ref="E40:E41"/>
    <mergeCell ref="V40:V41"/>
    <mergeCell ref="W40:W41"/>
    <mergeCell ref="S34:S35"/>
    <mergeCell ref="H40:H41"/>
    <mergeCell ref="T40:T41"/>
    <mergeCell ref="T34:T35"/>
    <mergeCell ref="U34:U35"/>
    <mergeCell ref="K34:K35"/>
    <mergeCell ref="F34:F35"/>
    <mergeCell ref="J34:J35"/>
    <mergeCell ref="L40:L41"/>
    <mergeCell ref="K40:K41"/>
    <mergeCell ref="W8:W9"/>
    <mergeCell ref="J14:J15"/>
    <mergeCell ref="U14:U15"/>
    <mergeCell ref="D8:D9"/>
    <mergeCell ref="F27:G27"/>
    <mergeCell ref="O21:P21"/>
    <mergeCell ref="O27:P27"/>
    <mergeCell ref="X21:Y21"/>
    <mergeCell ref="X27:Y27"/>
    <mergeCell ref="B2:S2"/>
    <mergeCell ref="F129:G130"/>
    <mergeCell ref="H129:I130"/>
    <mergeCell ref="D48:D49"/>
    <mergeCell ref="E48:E49"/>
    <mergeCell ref="L48:L49"/>
    <mergeCell ref="M48:M49"/>
    <mergeCell ref="T48:T49"/>
    <mergeCell ref="U48:U49"/>
    <mergeCell ref="D34:D35"/>
    <mergeCell ref="E34:E35"/>
    <mergeCell ref="M34:M35"/>
    <mergeCell ref="N34:N35"/>
    <mergeCell ref="F8:G8"/>
    <mergeCell ref="F14:G14"/>
    <mergeCell ref="O8:P8"/>
    <mergeCell ref="O14:P14"/>
    <mergeCell ref="A6:AB6"/>
    <mergeCell ref="J7:S7"/>
  </mergeCells>
  <dataValidations count="12">
    <dataValidation type="custom" allowBlank="1" showInputMessage="1" showErrorMessage="1" sqref="P45:V45">
      <formula1>#REF!+#REF!+#REF!+B45+I45</formula1>
    </dataValidation>
    <dataValidation type="whole" showInputMessage="1" showErrorMessage="1" errorTitle="Validar" error="Se debe declarar valores numéricos que estén en el rango de 0 a 99999999_x000a__x000a_Es obligatorio declarar el número de profesores que laboran en la institución._x000a_" sqref="N75">
      <formula1>1</formula1>
      <formula2>999999</formula2>
    </dataValidation>
    <dataValidation type="whole" allowBlank="1" showInputMessage="1" showErrorMessage="1" errorTitle="Validar" error="Se debe declarar valores numéricos que estén en el rango de 0 a 99999999" sqref="B279 H267:K274 H279:K286 B267:E274 B290:E297 N279:Q286">
      <formula1>0</formula1>
      <formula2>999999</formula2>
    </dataValidation>
    <dataValidation type="whole" showInputMessage="1" showErrorMessage="1" errorTitle="Validar" error="Se debe declarar valores numéricos que estén en el rango de 0 a 99999999" sqref="B45:O45 H94:I94 K94:L94 W84:X94 B75:C76 E75:F76 K75:M76 N229 Q75:R76 O75:O76 N76 M77 S94:T94 E84:F94 F125 B117:B123 B125 D117:D125 H318:H320 H115:H125 L115:L125 J115:J125 F115:F123 R318:R320 F318:F320 N318:N320 L225:L227 J225:J227 J229 D225:D227 P229 B229 D229 H229 F229 B225:B227 H225:H227 B84:C94 N84:O94 Q84:R93 B224:M224 B50:Y57 T75:U76 W75:X76 T84:U93 B18:V18 K42:S43">
      <formula1>0</formula1>
      <formula2>999999</formula2>
    </dataValidation>
    <dataValidation type="decimal" allowBlank="1" showInputMessage="1" showErrorMessage="1" errorTitle="Validar" error="Se debe declarar valores numéricos que estén en el rango de 0 a 99999999" sqref="C208:C214 F191 B193 F208:F214 H193 H169:H191 N191 N212:N214 R208:R214 L208:L214 N193 Q193 E193 B169:B178 R200:R203 C200:C203 F200:F203 L200:L203 D169:D191 L169:L191 B181:B191 J169:J191">
      <formula1>0</formula1>
      <formula2>999999.999999</formula2>
    </dataValidation>
    <dataValidation type="custom" allowBlank="1" showInputMessage="1" showErrorMessage="1" sqref="T30 Z30:AB30 U29:Y30">
      <formula1>#REF!+#REF!+#REF!+#REF!+#REF!</formula1>
    </dataValidation>
    <dataValidation type="whole" showInputMessage="1" showErrorMessage="1" errorTitle="Validar" error="Se debe declarar valores numéricos que estén en el rango de 0 a 99999999" sqref="B239:M241">
      <formula1>0</formula1>
      <formula2>9999999</formula2>
    </dataValidation>
    <dataValidation type="custom" allowBlank="1" showInputMessage="1" showErrorMessage="1" sqref="T29">
      <formula1>#REF!+#REF!+#REF!+#REF!+#REF!</formula1>
    </dataValidation>
    <dataValidation type="whole" showErrorMessage="1" errorTitle="Validar" error="Se debe declarar valores numéricos que estén en el rango de 0 a 99999999" promptTitle="Valor" sqref="B42:J43 B16:S17 B25:V25 B29:S30 B38:V38 B36:AB37 B23:AB24 B10:AB11 B31:AE31 B12:AE12">
      <formula1>0</formula1>
      <formula2>9999999</formula2>
    </dataValidation>
    <dataValidation type="custom" allowBlank="1" showInputMessage="1" showErrorMessage="1" sqref="AD18:AE18">
      <formula1>#REF!+#REF!+#REF!+I18+T18</formula1>
    </dataValidation>
    <dataValidation type="custom" allowBlank="1" showInputMessage="1" showErrorMessage="1" sqref="W18:Y18">
      <formula1>#REF!+#REF!+#REF!+B18+N18</formula1>
    </dataValidation>
    <dataValidation type="custom" allowBlank="1" showInputMessage="1" showErrorMessage="1" sqref="Z18:AC18">
      <formula1>#REF!+#REF!+#REF!+D18+P18</formula1>
    </dataValidation>
  </dataValidations>
  <printOptions horizontalCentered="1"/>
  <pageMargins left="0.55118110236220474" right="0.47244094488188981" top="0.47244094488188981" bottom="0.43307086614173229" header="0.31496062992125984" footer="0.31496062992125984"/>
  <pageSetup scale="49" fitToHeight="10" orientation="landscape" r:id="rId1"/>
  <rowBreaks count="7" manualBreakCount="7">
    <brk id="59" max="24" man="1"/>
    <brk id="109" max="24" man="1"/>
    <brk id="163" max="24" man="1"/>
    <brk id="191" max="24" man="1"/>
    <brk id="228" max="24" man="1"/>
    <brk id="286" max="24" man="1"/>
    <brk id="312" max="24"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3:AE310"/>
  <sheetViews>
    <sheetView view="pageBreakPreview" topLeftCell="A229" zoomScale="70" zoomScaleNormal="85" zoomScaleSheetLayoutView="70" zoomScalePageLayoutView="85" workbookViewId="0">
      <selection activeCell="A231" sqref="A231:AE231"/>
    </sheetView>
  </sheetViews>
  <sheetFormatPr defaultColWidth="7.625" defaultRowHeight="16.5" x14ac:dyDescent="0.3"/>
  <cols>
    <col min="1" max="1" width="57.625" style="204" customWidth="1"/>
    <col min="2" max="2" width="11" style="204" customWidth="1"/>
    <col min="3" max="3" width="10.125" style="204" customWidth="1"/>
    <col min="4" max="4" width="8.375" style="204" customWidth="1"/>
    <col min="5" max="5" width="9.125" style="204" bestFit="1" customWidth="1"/>
    <col min="6" max="6" width="10.375" style="204" bestFit="1" customWidth="1"/>
    <col min="7" max="7" width="10.625" style="204" bestFit="1" customWidth="1"/>
    <col min="8" max="8" width="8" style="204" bestFit="1" customWidth="1"/>
    <col min="9" max="9" width="9.375" style="204" customWidth="1"/>
    <col min="10" max="10" width="9.625" style="204" customWidth="1"/>
    <col min="11" max="11" width="10.125" style="204" customWidth="1"/>
    <col min="12" max="12" width="9.625" style="204" customWidth="1"/>
    <col min="13" max="13" width="10.5" style="204" customWidth="1"/>
    <col min="14" max="14" width="9.5" style="204" customWidth="1"/>
    <col min="15" max="15" width="8.625" style="204" bestFit="1" customWidth="1"/>
    <col min="16" max="16" width="11.625" style="204" customWidth="1"/>
    <col min="17" max="17" width="10.125" style="204" bestFit="1" customWidth="1"/>
    <col min="18" max="18" width="14.625" style="204" bestFit="1" customWidth="1"/>
    <col min="19" max="19" width="11.375" style="204" bestFit="1" customWidth="1"/>
    <col min="20" max="20" width="13.125" style="204" customWidth="1"/>
    <col min="21" max="21" width="12.125" style="204" customWidth="1"/>
    <col min="22" max="23" width="10.125" style="204" customWidth="1"/>
    <col min="24" max="24" width="9.625" style="204" customWidth="1"/>
    <col min="25" max="25" width="10.625" style="204" customWidth="1"/>
    <col min="26" max="28" width="8.875" style="204" customWidth="1"/>
    <col min="29" max="29" width="5.875" style="204" customWidth="1"/>
    <col min="30" max="30" width="8.625" style="204" customWidth="1"/>
    <col min="31" max="31" width="6.625" style="204" customWidth="1"/>
    <col min="32" max="33" width="5" style="204" customWidth="1"/>
    <col min="34" max="16384" width="7.625" style="204"/>
  </cols>
  <sheetData>
    <row r="3" spans="1:24" x14ac:dyDescent="0.3">
      <c r="B3" s="775" t="s">
        <v>301</v>
      </c>
      <c r="C3" s="775"/>
      <c r="D3" s="775"/>
      <c r="E3" s="775"/>
      <c r="F3" s="775"/>
      <c r="G3" s="775"/>
      <c r="H3" s="775"/>
      <c r="I3" s="775"/>
      <c r="J3" s="775"/>
      <c r="K3" s="775"/>
      <c r="L3" s="775"/>
      <c r="M3" s="775"/>
      <c r="N3" s="775"/>
      <c r="O3" s="775"/>
      <c r="P3" s="775"/>
      <c r="Q3" s="775"/>
      <c r="R3" s="775"/>
      <c r="S3" s="775"/>
    </row>
    <row r="5" spans="1:24" x14ac:dyDescent="0.3">
      <c r="C5" s="776" t="s">
        <v>0</v>
      </c>
      <c r="D5" s="776"/>
      <c r="E5" s="776"/>
      <c r="F5" s="776"/>
      <c r="G5" s="776"/>
      <c r="H5" s="205"/>
      <c r="I5" s="206"/>
      <c r="J5" s="206"/>
      <c r="K5" s="206"/>
      <c r="L5" s="206"/>
      <c r="M5" s="206"/>
      <c r="N5" s="206"/>
      <c r="O5" s="206"/>
      <c r="P5" s="206"/>
      <c r="Q5" s="206"/>
      <c r="R5" s="206"/>
      <c r="S5" s="206"/>
      <c r="T5" s="206"/>
      <c r="U5" s="206"/>
      <c r="V5" s="207"/>
      <c r="W5" s="207"/>
      <c r="X5" s="207"/>
    </row>
    <row r="6" spans="1:24" ht="17.25" thickBot="1" x14ac:dyDescent="0.35"/>
    <row r="7" spans="1:24" ht="17.25" thickTop="1" x14ac:dyDescent="0.3">
      <c r="A7" s="423" t="s">
        <v>302</v>
      </c>
      <c r="B7" s="790"/>
      <c r="C7" s="790"/>
      <c r="D7" s="790"/>
      <c r="E7" s="790"/>
      <c r="F7" s="790"/>
      <c r="G7" s="790"/>
      <c r="H7" s="790"/>
      <c r="I7" s="790"/>
      <c r="J7" s="790"/>
      <c r="K7" s="790"/>
      <c r="L7" s="790"/>
      <c r="M7" s="790"/>
      <c r="N7" s="790"/>
      <c r="O7" s="790"/>
      <c r="P7" s="790"/>
      <c r="Q7" s="791"/>
    </row>
    <row r="8" spans="1:24" x14ac:dyDescent="0.3">
      <c r="A8" s="496" t="s">
        <v>182</v>
      </c>
      <c r="B8" s="777"/>
      <c r="C8" s="777"/>
      <c r="D8" s="777"/>
      <c r="E8" s="777"/>
      <c r="F8" s="777"/>
      <c r="G8" s="777"/>
      <c r="H8" s="777"/>
      <c r="I8" s="777"/>
      <c r="J8" s="777"/>
      <c r="K8" s="777"/>
      <c r="L8" s="777"/>
      <c r="M8" s="777"/>
      <c r="N8" s="777"/>
      <c r="O8" s="777"/>
      <c r="P8" s="777"/>
      <c r="Q8" s="778"/>
    </row>
    <row r="9" spans="1:24" ht="17.25" thickBot="1" x14ac:dyDescent="0.35">
      <c r="A9" s="424" t="s">
        <v>280</v>
      </c>
      <c r="B9" s="788"/>
      <c r="C9" s="788"/>
      <c r="D9" s="788"/>
      <c r="E9" s="788"/>
      <c r="F9" s="788"/>
      <c r="G9" s="788"/>
      <c r="H9" s="788"/>
      <c r="I9" s="788"/>
      <c r="J9" s="788"/>
      <c r="K9" s="788"/>
      <c r="L9" s="788"/>
      <c r="M9" s="788"/>
      <c r="N9" s="788"/>
      <c r="O9" s="788"/>
      <c r="P9" s="788"/>
      <c r="Q9" s="789"/>
    </row>
    <row r="10" spans="1:24" ht="17.25" thickTop="1" x14ac:dyDescent="0.3">
      <c r="A10" s="494"/>
      <c r="B10" s="495"/>
      <c r="C10" s="495"/>
      <c r="D10" s="495"/>
      <c r="E10" s="495"/>
      <c r="F10" s="495"/>
      <c r="G10" s="495"/>
      <c r="H10" s="495"/>
      <c r="I10" s="495"/>
      <c r="J10" s="495"/>
      <c r="K10" s="495"/>
      <c r="L10" s="495"/>
      <c r="M10" s="495"/>
      <c r="N10" s="495"/>
      <c r="O10" s="495"/>
      <c r="P10" s="495"/>
      <c r="Q10" s="495"/>
    </row>
    <row r="11" spans="1:24" x14ac:dyDescent="0.3">
      <c r="A11" s="210" t="s">
        <v>216</v>
      </c>
      <c r="B11" s="211"/>
      <c r="C11" s="209"/>
      <c r="D11" s="209"/>
      <c r="E11" s="209"/>
      <c r="F11" s="209"/>
      <c r="G11" s="209"/>
      <c r="H11" s="209"/>
      <c r="I11" s="209"/>
      <c r="J11" s="209"/>
      <c r="K11" s="209"/>
      <c r="L11" s="209"/>
      <c r="M11" s="209"/>
      <c r="N11" s="209"/>
      <c r="O11" s="209"/>
      <c r="P11" s="209"/>
      <c r="Q11" s="209"/>
    </row>
    <row r="12" spans="1:24" ht="36.75" customHeight="1" x14ac:dyDescent="0.3">
      <c r="A12" s="210" t="s">
        <v>279</v>
      </c>
      <c r="B12" s="211"/>
      <c r="C12" s="209"/>
      <c r="D12" s="209"/>
      <c r="E12" s="209"/>
      <c r="F12" s="209"/>
      <c r="G12" s="209"/>
      <c r="H12" s="209"/>
      <c r="I12" s="209"/>
      <c r="J12" s="209"/>
      <c r="K12" s="209"/>
      <c r="L12" s="209"/>
      <c r="M12" s="209"/>
      <c r="N12" s="209"/>
      <c r="O12" s="209"/>
      <c r="P12" s="209"/>
      <c r="Q12" s="209"/>
    </row>
    <row r="13" spans="1:24" ht="17.25" thickBot="1" x14ac:dyDescent="0.35">
      <c r="A13" s="208"/>
      <c r="B13" s="209"/>
      <c r="C13" s="209"/>
      <c r="D13" s="209"/>
      <c r="E13" s="209"/>
      <c r="F13" s="209"/>
      <c r="G13" s="209"/>
      <c r="H13" s="209"/>
      <c r="I13" s="209"/>
      <c r="J13" s="209"/>
      <c r="K13" s="209"/>
      <c r="L13" s="209"/>
      <c r="M13" s="209"/>
      <c r="N13" s="209"/>
      <c r="O13" s="209"/>
      <c r="P13" s="209"/>
      <c r="Q13" s="209"/>
    </row>
    <row r="14" spans="1:24" ht="52.5" customHeight="1" thickBot="1" x14ac:dyDescent="0.35">
      <c r="A14" s="779" t="s">
        <v>183</v>
      </c>
      <c r="B14" s="780"/>
      <c r="C14" s="780"/>
      <c r="D14" s="780"/>
      <c r="E14" s="780"/>
      <c r="F14" s="780"/>
      <c r="G14" s="780"/>
      <c r="H14" s="780"/>
      <c r="I14" s="780"/>
      <c r="J14" s="780"/>
      <c r="K14" s="780"/>
      <c r="L14" s="780"/>
      <c r="M14" s="780"/>
      <c r="N14" s="780"/>
      <c r="O14" s="780"/>
      <c r="P14" s="780"/>
      <c r="Q14" s="781"/>
      <c r="R14" s="497" t="s">
        <v>303</v>
      </c>
      <c r="S14" s="497" t="s">
        <v>304</v>
      </c>
      <c r="T14" s="498" t="s">
        <v>290</v>
      </c>
    </row>
    <row r="15" spans="1:24" x14ac:dyDescent="0.3">
      <c r="A15" s="782"/>
      <c r="B15" s="783"/>
      <c r="C15" s="783"/>
      <c r="D15" s="783"/>
      <c r="E15" s="783"/>
      <c r="F15" s="783"/>
      <c r="G15" s="783"/>
      <c r="H15" s="783"/>
      <c r="I15" s="783"/>
      <c r="J15" s="783"/>
      <c r="K15" s="783"/>
      <c r="L15" s="783"/>
      <c r="M15" s="783"/>
      <c r="N15" s="783"/>
      <c r="O15" s="783"/>
      <c r="P15" s="783"/>
      <c r="Q15" s="783"/>
      <c r="R15" s="434"/>
      <c r="S15" s="434"/>
      <c r="T15" s="435"/>
    </row>
    <row r="16" spans="1:24" x14ac:dyDescent="0.3">
      <c r="A16" s="784"/>
      <c r="B16" s="785"/>
      <c r="C16" s="785"/>
      <c r="D16" s="785"/>
      <c r="E16" s="785"/>
      <c r="F16" s="785"/>
      <c r="G16" s="785"/>
      <c r="H16" s="785"/>
      <c r="I16" s="785"/>
      <c r="J16" s="785"/>
      <c r="K16" s="785"/>
      <c r="L16" s="785"/>
      <c r="M16" s="785"/>
      <c r="N16" s="785"/>
      <c r="O16" s="785"/>
      <c r="P16" s="785"/>
      <c r="Q16" s="785"/>
      <c r="R16" s="214"/>
      <c r="S16" s="214"/>
      <c r="T16" s="436"/>
    </row>
    <row r="17" spans="1:21" x14ac:dyDescent="0.3">
      <c r="A17" s="784"/>
      <c r="B17" s="785"/>
      <c r="C17" s="785"/>
      <c r="D17" s="785"/>
      <c r="E17" s="785"/>
      <c r="F17" s="785"/>
      <c r="G17" s="785"/>
      <c r="H17" s="785"/>
      <c r="I17" s="785"/>
      <c r="J17" s="785"/>
      <c r="K17" s="785"/>
      <c r="L17" s="785"/>
      <c r="M17" s="785"/>
      <c r="N17" s="785"/>
      <c r="O17" s="785"/>
      <c r="P17" s="785"/>
      <c r="Q17" s="785"/>
      <c r="R17" s="214"/>
      <c r="S17" s="214"/>
      <c r="T17" s="436"/>
    </row>
    <row r="18" spans="1:21" x14ac:dyDescent="0.3">
      <c r="A18" s="784"/>
      <c r="B18" s="785"/>
      <c r="C18" s="785"/>
      <c r="D18" s="785"/>
      <c r="E18" s="785"/>
      <c r="F18" s="785"/>
      <c r="G18" s="785"/>
      <c r="H18" s="785"/>
      <c r="I18" s="785"/>
      <c r="J18" s="785"/>
      <c r="K18" s="785"/>
      <c r="L18" s="785"/>
      <c r="M18" s="785"/>
      <c r="N18" s="785"/>
      <c r="O18" s="785"/>
      <c r="P18" s="785"/>
      <c r="Q18" s="785"/>
      <c r="R18" s="214"/>
      <c r="S18" s="214"/>
      <c r="T18" s="436"/>
    </row>
    <row r="19" spans="1:21" x14ac:dyDescent="0.3">
      <c r="A19" s="784"/>
      <c r="B19" s="785"/>
      <c r="C19" s="785"/>
      <c r="D19" s="785"/>
      <c r="E19" s="785"/>
      <c r="F19" s="785"/>
      <c r="G19" s="785"/>
      <c r="H19" s="785"/>
      <c r="I19" s="785"/>
      <c r="J19" s="785"/>
      <c r="K19" s="785"/>
      <c r="L19" s="785"/>
      <c r="M19" s="785"/>
      <c r="N19" s="785"/>
      <c r="O19" s="785"/>
      <c r="P19" s="785"/>
      <c r="Q19" s="785"/>
      <c r="R19" s="214"/>
      <c r="S19" s="214"/>
      <c r="T19" s="436"/>
    </row>
    <row r="20" spans="1:21" x14ac:dyDescent="0.3">
      <c r="A20" s="784"/>
      <c r="B20" s="785"/>
      <c r="C20" s="785"/>
      <c r="D20" s="785"/>
      <c r="E20" s="785"/>
      <c r="F20" s="785"/>
      <c r="G20" s="785"/>
      <c r="H20" s="785"/>
      <c r="I20" s="785"/>
      <c r="J20" s="785"/>
      <c r="K20" s="785"/>
      <c r="L20" s="785"/>
      <c r="M20" s="785"/>
      <c r="N20" s="785"/>
      <c r="O20" s="785"/>
      <c r="P20" s="785"/>
      <c r="Q20" s="785"/>
      <c r="R20" s="214"/>
      <c r="S20" s="214"/>
      <c r="T20" s="436"/>
    </row>
    <row r="21" spans="1:21" x14ac:dyDescent="0.3">
      <c r="A21" s="784"/>
      <c r="B21" s="785"/>
      <c r="C21" s="785"/>
      <c r="D21" s="785"/>
      <c r="E21" s="785"/>
      <c r="F21" s="785"/>
      <c r="G21" s="785"/>
      <c r="H21" s="785"/>
      <c r="I21" s="785"/>
      <c r="J21" s="785"/>
      <c r="K21" s="785"/>
      <c r="L21" s="785"/>
      <c r="M21" s="785"/>
      <c r="N21" s="785"/>
      <c r="O21" s="785"/>
      <c r="P21" s="785"/>
      <c r="Q21" s="785"/>
      <c r="R21" s="214"/>
      <c r="S21" s="214"/>
      <c r="T21" s="436"/>
    </row>
    <row r="22" spans="1:21" x14ac:dyDescent="0.3">
      <c r="A22" s="784"/>
      <c r="B22" s="785"/>
      <c r="C22" s="785"/>
      <c r="D22" s="785"/>
      <c r="E22" s="785"/>
      <c r="F22" s="785"/>
      <c r="G22" s="785"/>
      <c r="H22" s="785"/>
      <c r="I22" s="785"/>
      <c r="J22" s="785"/>
      <c r="K22" s="785"/>
      <c r="L22" s="785"/>
      <c r="M22" s="785"/>
      <c r="N22" s="785"/>
      <c r="O22" s="785"/>
      <c r="P22" s="785"/>
      <c r="Q22" s="785"/>
      <c r="R22" s="214"/>
      <c r="S22" s="214"/>
      <c r="T22" s="436"/>
    </row>
    <row r="23" spans="1:21" ht="17.25" thickBot="1" x14ac:dyDescent="0.35">
      <c r="A23" s="786"/>
      <c r="B23" s="787"/>
      <c r="C23" s="787"/>
      <c r="D23" s="787"/>
      <c r="E23" s="787"/>
      <c r="F23" s="787"/>
      <c r="G23" s="787"/>
      <c r="H23" s="787"/>
      <c r="I23" s="787"/>
      <c r="J23" s="787"/>
      <c r="K23" s="787"/>
      <c r="L23" s="787"/>
      <c r="M23" s="787"/>
      <c r="N23" s="787"/>
      <c r="O23" s="787"/>
      <c r="P23" s="787"/>
      <c r="Q23" s="787"/>
      <c r="R23" s="437"/>
      <c r="S23" s="437"/>
      <c r="T23" s="438"/>
    </row>
    <row r="24" spans="1:21" x14ac:dyDescent="0.3">
      <c r="A24" s="799" t="s">
        <v>305</v>
      </c>
      <c r="B24" s="799"/>
      <c r="C24" s="799"/>
      <c r="D24" s="799"/>
      <c r="E24" s="799"/>
      <c r="F24" s="799"/>
      <c r="G24" s="799"/>
      <c r="H24" s="799"/>
      <c r="I24" s="799"/>
      <c r="J24" s="799"/>
      <c r="K24" s="799"/>
      <c r="L24" s="799"/>
      <c r="M24" s="799"/>
      <c r="N24" s="799"/>
      <c r="O24" s="799"/>
      <c r="P24" s="799"/>
      <c r="Q24" s="799"/>
      <c r="R24" s="799"/>
      <c r="S24" s="799"/>
      <c r="T24" s="799"/>
    </row>
    <row r="26" spans="1:21" x14ac:dyDescent="0.3">
      <c r="A26" s="793" t="s">
        <v>184</v>
      </c>
      <c r="B26" s="793" t="s">
        <v>229</v>
      </c>
      <c r="C26" s="793" t="s">
        <v>230</v>
      </c>
      <c r="D26" s="793" t="s">
        <v>284</v>
      </c>
      <c r="E26" s="804" t="s">
        <v>283</v>
      </c>
      <c r="F26" s="804"/>
      <c r="G26" s="804"/>
      <c r="H26" s="804"/>
      <c r="I26" s="804"/>
      <c r="J26" s="793" t="s">
        <v>144</v>
      </c>
      <c r="K26" s="761" t="s">
        <v>281</v>
      </c>
      <c r="L26" s="761"/>
      <c r="M26" s="761"/>
      <c r="N26" s="793" t="s">
        <v>185</v>
      </c>
      <c r="O26" s="795" t="s">
        <v>288</v>
      </c>
      <c r="P26" s="795"/>
      <c r="Q26" s="795"/>
      <c r="R26" s="795"/>
      <c r="S26" s="793" t="s">
        <v>286</v>
      </c>
      <c r="T26" s="793" t="s">
        <v>287</v>
      </c>
      <c r="U26" s="793" t="s">
        <v>290</v>
      </c>
    </row>
    <row r="27" spans="1:21" x14ac:dyDescent="0.3">
      <c r="A27" s="793"/>
      <c r="B27" s="793"/>
      <c r="C27" s="793"/>
      <c r="D27" s="793"/>
      <c r="E27" s="793" t="s">
        <v>17</v>
      </c>
      <c r="F27" s="793" t="s">
        <v>18</v>
      </c>
      <c r="G27" s="793" t="s">
        <v>41</v>
      </c>
      <c r="H27" s="793" t="s">
        <v>42</v>
      </c>
      <c r="I27" s="793" t="s">
        <v>43</v>
      </c>
      <c r="J27" s="793"/>
      <c r="K27" s="761"/>
      <c r="L27" s="761"/>
      <c r="M27" s="761"/>
      <c r="N27" s="793"/>
      <c r="O27" s="795" t="s">
        <v>209</v>
      </c>
      <c r="P27" s="795"/>
      <c r="Q27" s="795" t="s">
        <v>207</v>
      </c>
      <c r="R27" s="795"/>
      <c r="S27" s="793"/>
      <c r="T27" s="793"/>
      <c r="U27" s="793"/>
    </row>
    <row r="28" spans="1:21" ht="39.75" customHeight="1" x14ac:dyDescent="0.3">
      <c r="A28" s="793"/>
      <c r="B28" s="793"/>
      <c r="C28" s="793"/>
      <c r="D28" s="793"/>
      <c r="E28" s="793" t="s">
        <v>17</v>
      </c>
      <c r="F28" s="793" t="s">
        <v>18</v>
      </c>
      <c r="G28" s="793" t="s">
        <v>41</v>
      </c>
      <c r="H28" s="793" t="s">
        <v>282</v>
      </c>
      <c r="I28" s="793" t="s">
        <v>43</v>
      </c>
      <c r="J28" s="793"/>
      <c r="K28" s="408" t="s">
        <v>186</v>
      </c>
      <c r="L28" s="408" t="s">
        <v>187</v>
      </c>
      <c r="M28" s="408" t="s">
        <v>188</v>
      </c>
      <c r="N28" s="793"/>
      <c r="O28" s="429" t="s">
        <v>225</v>
      </c>
      <c r="P28" s="429" t="s">
        <v>289</v>
      </c>
      <c r="Q28" s="429" t="s">
        <v>208</v>
      </c>
      <c r="R28" s="429" t="s">
        <v>206</v>
      </c>
      <c r="S28" s="793"/>
      <c r="T28" s="793"/>
      <c r="U28" s="793"/>
    </row>
    <row r="29" spans="1:21" x14ac:dyDescent="0.3">
      <c r="A29" s="430"/>
      <c r="B29" s="431"/>
      <c r="C29" s="212"/>
      <c r="D29" s="212"/>
      <c r="E29" s="212"/>
      <c r="F29" s="432"/>
      <c r="G29" s="432"/>
      <c r="H29" s="432"/>
      <c r="I29" s="432"/>
      <c r="J29" s="432"/>
      <c r="K29" s="432"/>
      <c r="L29" s="432"/>
      <c r="M29" s="432"/>
      <c r="N29" s="432"/>
      <c r="O29" s="212"/>
      <c r="P29" s="212"/>
      <c r="Q29" s="212"/>
      <c r="R29" s="212"/>
      <c r="S29" s="212"/>
      <c r="T29" s="212"/>
      <c r="U29" s="433"/>
    </row>
    <row r="30" spans="1:21" x14ac:dyDescent="0.3">
      <c r="A30" s="213"/>
      <c r="B30" s="425"/>
      <c r="C30" s="214"/>
      <c r="D30" s="214"/>
      <c r="E30" s="214"/>
      <c r="F30" s="215"/>
      <c r="G30" s="215"/>
      <c r="H30" s="215"/>
      <c r="I30" s="215"/>
      <c r="J30" s="215"/>
      <c r="K30" s="215"/>
      <c r="L30" s="215"/>
      <c r="M30" s="215"/>
      <c r="N30" s="215"/>
      <c r="O30" s="214"/>
      <c r="P30" s="214"/>
      <c r="Q30" s="214"/>
      <c r="R30" s="214"/>
      <c r="S30" s="214"/>
      <c r="T30" s="214"/>
      <c r="U30" s="426"/>
    </row>
    <row r="31" spans="1:21" x14ac:dyDescent="0.3">
      <c r="A31" s="213"/>
      <c r="B31" s="425"/>
      <c r="C31" s="214"/>
      <c r="D31" s="214"/>
      <c r="E31" s="214"/>
      <c r="F31" s="215"/>
      <c r="G31" s="215"/>
      <c r="H31" s="215"/>
      <c r="I31" s="215"/>
      <c r="J31" s="215"/>
      <c r="K31" s="215"/>
      <c r="L31" s="215"/>
      <c r="M31" s="215"/>
      <c r="N31" s="215"/>
      <c r="O31" s="214"/>
      <c r="P31" s="214"/>
      <c r="Q31" s="214"/>
      <c r="R31" s="214"/>
      <c r="S31" s="214"/>
      <c r="T31" s="214"/>
      <c r="U31" s="426"/>
    </row>
    <row r="32" spans="1:21" x14ac:dyDescent="0.3">
      <c r="A32" s="213"/>
      <c r="B32" s="425"/>
      <c r="C32" s="214"/>
      <c r="D32" s="214"/>
      <c r="E32" s="214"/>
      <c r="F32" s="215"/>
      <c r="G32" s="215"/>
      <c r="H32" s="215"/>
      <c r="I32" s="215"/>
      <c r="J32" s="215"/>
      <c r="K32" s="215"/>
      <c r="L32" s="215"/>
      <c r="M32" s="215"/>
      <c r="N32" s="215"/>
      <c r="O32" s="214"/>
      <c r="P32" s="214"/>
      <c r="Q32" s="214"/>
      <c r="R32" s="214"/>
      <c r="S32" s="214"/>
      <c r="T32" s="214"/>
      <c r="U32" s="426"/>
    </row>
    <row r="33" spans="1:23" x14ac:dyDescent="0.3">
      <c r="A33" s="213"/>
      <c r="B33" s="425"/>
      <c r="C33" s="214"/>
      <c r="D33" s="214"/>
      <c r="E33" s="214"/>
      <c r="F33" s="215"/>
      <c r="G33" s="215"/>
      <c r="H33" s="215"/>
      <c r="I33" s="215"/>
      <c r="J33" s="215"/>
      <c r="K33" s="215"/>
      <c r="L33" s="215"/>
      <c r="M33" s="215"/>
      <c r="N33" s="215"/>
      <c r="O33" s="214"/>
      <c r="P33" s="214"/>
      <c r="Q33" s="214"/>
      <c r="R33" s="214"/>
      <c r="S33" s="214"/>
      <c r="T33" s="214"/>
      <c r="U33" s="426"/>
    </row>
    <row r="34" spans="1:23" x14ac:dyDescent="0.3">
      <c r="A34" s="213"/>
      <c r="B34" s="425"/>
      <c r="C34" s="214"/>
      <c r="D34" s="214"/>
      <c r="E34" s="214"/>
      <c r="F34" s="215"/>
      <c r="G34" s="215"/>
      <c r="H34" s="215"/>
      <c r="I34" s="215"/>
      <c r="J34" s="215"/>
      <c r="K34" s="215"/>
      <c r="L34" s="215"/>
      <c r="M34" s="215"/>
      <c r="N34" s="215"/>
      <c r="O34" s="214"/>
      <c r="P34" s="214"/>
      <c r="Q34" s="214"/>
      <c r="R34" s="214"/>
      <c r="S34" s="214"/>
      <c r="T34" s="214"/>
      <c r="U34" s="426"/>
    </row>
    <row r="35" spans="1:23" x14ac:dyDescent="0.3">
      <c r="A35" s="213"/>
      <c r="B35" s="425"/>
      <c r="C35" s="214"/>
      <c r="D35" s="214"/>
      <c r="E35" s="214"/>
      <c r="F35" s="215"/>
      <c r="G35" s="215"/>
      <c r="H35" s="215"/>
      <c r="I35" s="215"/>
      <c r="J35" s="215"/>
      <c r="K35" s="215"/>
      <c r="L35" s="215"/>
      <c r="M35" s="215"/>
      <c r="N35" s="215"/>
      <c r="O35" s="214"/>
      <c r="P35" s="214"/>
      <c r="Q35" s="214"/>
      <c r="R35" s="214"/>
      <c r="S35" s="214"/>
      <c r="T35" s="214"/>
      <c r="U35" s="426"/>
    </row>
    <row r="36" spans="1:23" x14ac:dyDescent="0.3">
      <c r="A36" s="213"/>
      <c r="B36" s="425"/>
      <c r="C36" s="214"/>
      <c r="D36" s="214"/>
      <c r="E36" s="214"/>
      <c r="F36" s="215"/>
      <c r="G36" s="215"/>
      <c r="H36" s="215"/>
      <c r="I36" s="215"/>
      <c r="J36" s="215"/>
      <c r="K36" s="215"/>
      <c r="L36" s="215"/>
      <c r="M36" s="215"/>
      <c r="N36" s="215"/>
      <c r="O36" s="214"/>
      <c r="P36" s="214"/>
      <c r="Q36" s="214"/>
      <c r="R36" s="214"/>
      <c r="S36" s="214"/>
      <c r="T36" s="214"/>
      <c r="U36" s="426"/>
    </row>
    <row r="37" spans="1:23" x14ac:dyDescent="0.3">
      <c r="A37" s="216"/>
      <c r="B37" s="427"/>
      <c r="C37" s="217"/>
      <c r="D37" s="217"/>
      <c r="E37" s="217"/>
      <c r="F37" s="218"/>
      <c r="G37" s="218"/>
      <c r="H37" s="218"/>
      <c r="I37" s="218"/>
      <c r="J37" s="218"/>
      <c r="K37" s="218"/>
      <c r="L37" s="218"/>
      <c r="M37" s="218"/>
      <c r="N37" s="218"/>
      <c r="O37" s="217"/>
      <c r="P37" s="217"/>
      <c r="Q37" s="217"/>
      <c r="R37" s="217"/>
      <c r="S37" s="217"/>
      <c r="T37" s="217"/>
      <c r="U37" s="428"/>
    </row>
    <row r="38" spans="1:23" x14ac:dyDescent="0.3">
      <c r="A38" s="794" t="s">
        <v>285</v>
      </c>
      <c r="B38" s="794"/>
      <c r="C38" s="794"/>
      <c r="D38" s="794"/>
      <c r="E38" s="794"/>
      <c r="F38" s="794"/>
      <c r="G38" s="794"/>
      <c r="H38" s="794"/>
      <c r="I38" s="794"/>
      <c r="J38" s="794"/>
      <c r="K38" s="794"/>
      <c r="L38" s="794"/>
      <c r="M38" s="794"/>
      <c r="N38" s="794"/>
    </row>
    <row r="39" spans="1:23" x14ac:dyDescent="0.3">
      <c r="A39" s="219"/>
    </row>
    <row r="40" spans="1:23" x14ac:dyDescent="0.3">
      <c r="A40" s="440" t="s">
        <v>1</v>
      </c>
      <c r="B40" s="440"/>
      <c r="C40" s="440"/>
      <c r="D40" s="440"/>
      <c r="E40" s="440"/>
      <c r="F40" s="440"/>
      <c r="G40" s="440"/>
      <c r="H40" s="440"/>
      <c r="I40" s="440"/>
      <c r="J40" s="440"/>
      <c r="K40" s="440"/>
      <c r="L40" s="440"/>
      <c r="M40" s="440"/>
      <c r="N40" s="440"/>
      <c r="O40" s="440"/>
      <c r="P40" s="440"/>
      <c r="Q40" s="440"/>
      <c r="R40" s="440"/>
      <c r="S40" s="440"/>
    </row>
    <row r="41" spans="1:23" x14ac:dyDescent="0.3">
      <c r="A41" s="439" t="s">
        <v>189</v>
      </c>
      <c r="B41" s="680" t="s">
        <v>17</v>
      </c>
      <c r="C41" s="681"/>
      <c r="D41" s="681"/>
      <c r="E41" s="681"/>
      <c r="F41" s="682"/>
      <c r="G41" s="440"/>
      <c r="H41" s="680" t="s">
        <v>4</v>
      </c>
      <c r="I41" s="681"/>
      <c r="J41" s="681"/>
      <c r="K41" s="681"/>
      <c r="L41" s="681"/>
      <c r="M41" s="682"/>
      <c r="N41" s="680" t="s">
        <v>190</v>
      </c>
      <c r="O41" s="681"/>
      <c r="P41" s="681"/>
      <c r="Q41" s="681"/>
      <c r="R41" s="681"/>
      <c r="S41" s="682"/>
    </row>
    <row r="42" spans="1:23" s="221" customFormat="1" x14ac:dyDescent="0.3">
      <c r="A42" s="220" t="s">
        <v>191</v>
      </c>
      <c r="B42" s="482">
        <v>2013</v>
      </c>
      <c r="C42" s="482">
        <v>2014</v>
      </c>
      <c r="D42" s="482">
        <v>2015</v>
      </c>
      <c r="E42" s="482">
        <v>2016</v>
      </c>
      <c r="F42" s="482">
        <v>2017</v>
      </c>
      <c r="G42" s="482">
        <v>2018</v>
      </c>
      <c r="H42" s="482">
        <v>2013</v>
      </c>
      <c r="I42" s="482">
        <v>2014</v>
      </c>
      <c r="J42" s="482">
        <v>2015</v>
      </c>
      <c r="K42" s="482">
        <v>2016</v>
      </c>
      <c r="L42" s="482">
        <v>2017</v>
      </c>
      <c r="M42" s="482">
        <v>2018</v>
      </c>
      <c r="N42" s="482">
        <v>2013</v>
      </c>
      <c r="O42" s="482">
        <v>2014</v>
      </c>
      <c r="P42" s="482">
        <v>2015</v>
      </c>
      <c r="Q42" s="482">
        <v>2016</v>
      </c>
      <c r="R42" s="482">
        <v>2017</v>
      </c>
      <c r="S42" s="482">
        <v>2018</v>
      </c>
    </row>
    <row r="43" spans="1:23" x14ac:dyDescent="0.3">
      <c r="A43" s="227" t="s">
        <v>192</v>
      </c>
      <c r="B43" s="236"/>
      <c r="C43" s="236"/>
      <c r="D43" s="236"/>
      <c r="E43" s="236"/>
      <c r="F43" s="236"/>
      <c r="G43" s="236"/>
      <c r="H43" s="236"/>
      <c r="I43" s="236"/>
      <c r="J43" s="236"/>
      <c r="K43" s="236"/>
      <c r="L43" s="236"/>
      <c r="M43" s="236"/>
      <c r="N43" s="236"/>
      <c r="O43" s="236"/>
      <c r="P43" s="236"/>
      <c r="Q43" s="236"/>
      <c r="R43" s="236"/>
      <c r="S43" s="237"/>
    </row>
    <row r="44" spans="1:23" x14ac:dyDescent="0.3">
      <c r="A44" s="222" t="s">
        <v>144</v>
      </c>
      <c r="B44" s="223"/>
      <c r="C44" s="223"/>
      <c r="D44" s="223"/>
      <c r="E44" s="223"/>
      <c r="F44" s="223"/>
      <c r="G44" s="223"/>
      <c r="H44" s="223"/>
      <c r="I44" s="223"/>
      <c r="J44" s="223"/>
      <c r="K44" s="223"/>
      <c r="L44" s="223"/>
      <c r="M44" s="223"/>
      <c r="N44" s="223"/>
      <c r="O44" s="223"/>
      <c r="P44" s="223"/>
      <c r="Q44" s="223"/>
      <c r="R44" s="223"/>
      <c r="S44" s="224"/>
    </row>
    <row r="45" spans="1:23" x14ac:dyDescent="0.3">
      <c r="A45" s="225"/>
      <c r="B45" s="226"/>
      <c r="C45" s="226"/>
      <c r="D45" s="226"/>
      <c r="E45" s="226"/>
      <c r="F45" s="226"/>
      <c r="G45" s="226"/>
      <c r="H45" s="226"/>
      <c r="I45" s="226"/>
      <c r="J45" s="226"/>
      <c r="K45" s="226"/>
      <c r="L45" s="226"/>
      <c r="M45" s="226"/>
      <c r="N45" s="226"/>
      <c r="O45" s="226"/>
      <c r="P45" s="207"/>
      <c r="Q45" s="207"/>
      <c r="R45" s="207"/>
      <c r="S45" s="207"/>
      <c r="T45" s="207"/>
      <c r="U45" s="207"/>
      <c r="V45" s="207"/>
      <c r="W45" s="207"/>
    </row>
    <row r="46" spans="1:23" x14ac:dyDescent="0.3">
      <c r="A46" s="440" t="s">
        <v>1</v>
      </c>
      <c r="B46" s="440"/>
      <c r="C46" s="440"/>
      <c r="D46" s="440"/>
      <c r="E46" s="440"/>
      <c r="F46" s="440"/>
      <c r="G46" s="440"/>
      <c r="H46" s="440"/>
      <c r="I46" s="440"/>
      <c r="J46" s="440"/>
      <c r="K46" s="440"/>
      <c r="L46" s="440"/>
      <c r="M46" s="440"/>
      <c r="N46" s="440"/>
      <c r="O46" s="440"/>
      <c r="P46" s="440"/>
      <c r="Q46" s="440"/>
      <c r="R46" s="440"/>
      <c r="S46" s="440"/>
    </row>
    <row r="47" spans="1:23" x14ac:dyDescent="0.3">
      <c r="A47" s="439" t="s">
        <v>189</v>
      </c>
      <c r="B47" s="680" t="s">
        <v>9</v>
      </c>
      <c r="C47" s="681"/>
      <c r="D47" s="681"/>
      <c r="E47" s="681"/>
      <c r="F47" s="682"/>
      <c r="G47" s="440"/>
      <c r="H47" s="680" t="s">
        <v>10</v>
      </c>
      <c r="I47" s="681"/>
      <c r="J47" s="681"/>
      <c r="K47" s="681"/>
      <c r="L47" s="681"/>
      <c r="M47" s="682"/>
      <c r="N47" s="680" t="s">
        <v>11</v>
      </c>
      <c r="O47" s="681"/>
      <c r="P47" s="681"/>
      <c r="Q47" s="681"/>
      <c r="R47" s="681"/>
      <c r="S47" s="682"/>
    </row>
    <row r="48" spans="1:23" s="221" customFormat="1" x14ac:dyDescent="0.3">
      <c r="A48" s="220" t="s">
        <v>191</v>
      </c>
      <c r="B48" s="482">
        <v>2013</v>
      </c>
      <c r="C48" s="482">
        <v>2014</v>
      </c>
      <c r="D48" s="482">
        <v>2015</v>
      </c>
      <c r="E48" s="482">
        <v>2016</v>
      </c>
      <c r="F48" s="482">
        <v>2017</v>
      </c>
      <c r="G48" s="482">
        <v>2018</v>
      </c>
      <c r="H48" s="482">
        <v>2013</v>
      </c>
      <c r="I48" s="482">
        <v>2014</v>
      </c>
      <c r="J48" s="482">
        <v>2015</v>
      </c>
      <c r="K48" s="482">
        <v>2016</v>
      </c>
      <c r="L48" s="482">
        <v>2017</v>
      </c>
      <c r="M48" s="482">
        <v>2018</v>
      </c>
      <c r="N48" s="482">
        <v>2013</v>
      </c>
      <c r="O48" s="482">
        <v>2014</v>
      </c>
      <c r="P48" s="482">
        <v>2015</v>
      </c>
      <c r="Q48" s="482">
        <v>2016</v>
      </c>
      <c r="R48" s="482">
        <v>2017</v>
      </c>
      <c r="S48" s="482">
        <v>2018</v>
      </c>
    </row>
    <row r="49" spans="1:23" x14ac:dyDescent="0.3">
      <c r="A49" s="227" t="s">
        <v>192</v>
      </c>
      <c r="B49" s="236"/>
      <c r="C49" s="236"/>
      <c r="D49" s="236"/>
      <c r="E49" s="236"/>
      <c r="F49" s="236"/>
      <c r="G49" s="236"/>
      <c r="H49" s="228"/>
      <c r="I49" s="228"/>
      <c r="J49" s="228"/>
      <c r="K49" s="228"/>
      <c r="L49" s="228"/>
      <c r="M49" s="228"/>
      <c r="N49" s="501">
        <f t="shared" ref="N49:S50" si="0">SUM(B43,H43,N43,B49,H49)</f>
        <v>0</v>
      </c>
      <c r="O49" s="501">
        <f t="shared" si="0"/>
        <v>0</v>
      </c>
      <c r="P49" s="501">
        <f t="shared" si="0"/>
        <v>0</v>
      </c>
      <c r="Q49" s="501">
        <f t="shared" si="0"/>
        <v>0</v>
      </c>
      <c r="R49" s="501">
        <f t="shared" si="0"/>
        <v>0</v>
      </c>
      <c r="S49" s="502">
        <f t="shared" si="0"/>
        <v>0</v>
      </c>
    </row>
    <row r="50" spans="1:23" x14ac:dyDescent="0.3">
      <c r="A50" s="222" t="s">
        <v>144</v>
      </c>
      <c r="B50" s="223"/>
      <c r="C50" s="223"/>
      <c r="D50" s="223"/>
      <c r="E50" s="223"/>
      <c r="F50" s="223"/>
      <c r="G50" s="223"/>
      <c r="H50" s="231"/>
      <c r="I50" s="231"/>
      <c r="J50" s="231"/>
      <c r="K50" s="231"/>
      <c r="L50" s="231"/>
      <c r="M50" s="231"/>
      <c r="N50" s="503">
        <f t="shared" si="0"/>
        <v>0</v>
      </c>
      <c r="O50" s="503">
        <f t="shared" si="0"/>
        <v>0</v>
      </c>
      <c r="P50" s="503">
        <f t="shared" si="0"/>
        <v>0</v>
      </c>
      <c r="Q50" s="503">
        <f t="shared" si="0"/>
        <v>0</v>
      </c>
      <c r="R50" s="503">
        <f t="shared" si="0"/>
        <v>0</v>
      </c>
      <c r="S50" s="504">
        <f t="shared" si="0"/>
        <v>0</v>
      </c>
    </row>
    <row r="51" spans="1:23" x14ac:dyDescent="0.3">
      <c r="A51" s="225"/>
      <c r="B51" s="226"/>
      <c r="C51" s="226"/>
      <c r="D51" s="226"/>
      <c r="E51" s="226"/>
      <c r="F51" s="226"/>
      <c r="G51" s="226"/>
      <c r="H51" s="226"/>
      <c r="I51" s="226"/>
      <c r="J51" s="226"/>
      <c r="K51" s="207"/>
      <c r="L51" s="207"/>
      <c r="M51" s="207"/>
      <c r="N51" s="207"/>
      <c r="O51" s="207"/>
      <c r="P51" s="207"/>
      <c r="Q51" s="207"/>
      <c r="R51" s="207"/>
      <c r="S51" s="207"/>
      <c r="T51" s="207"/>
    </row>
    <row r="52" spans="1:23" x14ac:dyDescent="0.3">
      <c r="A52" s="725" t="s">
        <v>12</v>
      </c>
      <c r="B52" s="726"/>
      <c r="C52" s="726"/>
      <c r="D52" s="726"/>
      <c r="E52" s="726"/>
      <c r="F52" s="726"/>
      <c r="G52" s="726"/>
      <c r="H52" s="726"/>
      <c r="I52" s="726"/>
      <c r="J52" s="726"/>
      <c r="K52" s="726"/>
      <c r="L52" s="726"/>
      <c r="M52" s="726"/>
      <c r="N52" s="726"/>
      <c r="O52" s="726"/>
      <c r="P52" s="726"/>
      <c r="Q52" s="726"/>
      <c r="R52" s="726"/>
      <c r="S52" s="727"/>
    </row>
    <row r="53" spans="1:23" x14ac:dyDescent="0.3">
      <c r="A53" s="235" t="s">
        <v>189</v>
      </c>
      <c r="B53" s="713" t="s">
        <v>17</v>
      </c>
      <c r="C53" s="714"/>
      <c r="D53" s="714"/>
      <c r="E53" s="714"/>
      <c r="F53" s="714"/>
      <c r="G53" s="715"/>
      <c r="H53" s="713" t="s">
        <v>4</v>
      </c>
      <c r="I53" s="714"/>
      <c r="J53" s="714"/>
      <c r="K53" s="714"/>
      <c r="L53" s="714"/>
      <c r="M53" s="715"/>
      <c r="N53" s="713" t="s">
        <v>190</v>
      </c>
      <c r="O53" s="714"/>
      <c r="P53" s="714"/>
      <c r="Q53" s="714"/>
      <c r="R53" s="714"/>
      <c r="S53" s="715"/>
    </row>
    <row r="54" spans="1:23" s="221" customFormat="1" x14ac:dyDescent="0.3">
      <c r="A54" s="499" t="s">
        <v>191</v>
      </c>
      <c r="B54" s="480">
        <v>2013</v>
      </c>
      <c r="C54" s="480">
        <v>2014</v>
      </c>
      <c r="D54" s="484">
        <v>2015</v>
      </c>
      <c r="E54" s="484">
        <v>2016</v>
      </c>
      <c r="F54" s="480">
        <v>2017</v>
      </c>
      <c r="G54" s="480">
        <v>2018</v>
      </c>
      <c r="H54" s="480">
        <v>2013</v>
      </c>
      <c r="I54" s="480">
        <v>2014</v>
      </c>
      <c r="J54" s="484">
        <v>2015</v>
      </c>
      <c r="K54" s="484">
        <v>2016</v>
      </c>
      <c r="L54" s="480">
        <v>2017</v>
      </c>
      <c r="M54" s="480">
        <v>2018</v>
      </c>
      <c r="N54" s="480">
        <v>2013</v>
      </c>
      <c r="O54" s="480">
        <v>2014</v>
      </c>
      <c r="P54" s="484">
        <v>2015</v>
      </c>
      <c r="Q54" s="484">
        <v>2016</v>
      </c>
      <c r="R54" s="480">
        <v>2017</v>
      </c>
      <c r="S54" s="480">
        <v>2018</v>
      </c>
    </row>
    <row r="55" spans="1:23" x14ac:dyDescent="0.3">
      <c r="A55" s="227" t="s">
        <v>192</v>
      </c>
      <c r="B55" s="236"/>
      <c r="C55" s="236"/>
      <c r="D55" s="236"/>
      <c r="E55" s="236"/>
      <c r="F55" s="236"/>
      <c r="G55" s="236"/>
      <c r="H55" s="236"/>
      <c r="I55" s="236"/>
      <c r="J55" s="236"/>
      <c r="K55" s="236"/>
      <c r="L55" s="236"/>
      <c r="M55" s="236"/>
      <c r="N55" s="236"/>
      <c r="O55" s="236"/>
      <c r="P55" s="236"/>
      <c r="Q55" s="236"/>
      <c r="R55" s="236"/>
      <c r="S55" s="237"/>
    </row>
    <row r="56" spans="1:23" x14ac:dyDescent="0.3">
      <c r="A56" s="222" t="s">
        <v>144</v>
      </c>
      <c r="B56" s="223"/>
      <c r="C56" s="223"/>
      <c r="D56" s="223"/>
      <c r="E56" s="223"/>
      <c r="F56" s="223"/>
      <c r="G56" s="223"/>
      <c r="H56" s="223"/>
      <c r="I56" s="223"/>
      <c r="J56" s="223"/>
      <c r="K56" s="223"/>
      <c r="L56" s="223"/>
      <c r="M56" s="223"/>
      <c r="N56" s="223"/>
      <c r="O56" s="223"/>
      <c r="P56" s="223"/>
      <c r="Q56" s="223"/>
      <c r="R56" s="223"/>
      <c r="S56" s="224"/>
    </row>
    <row r="57" spans="1:23" x14ac:dyDescent="0.3">
      <c r="A57" s="238"/>
      <c r="B57" s="226"/>
      <c r="C57" s="226"/>
      <c r="D57" s="226"/>
      <c r="E57" s="226"/>
      <c r="F57" s="226"/>
      <c r="G57" s="226"/>
      <c r="H57" s="226"/>
      <c r="I57" s="226"/>
      <c r="J57" s="226"/>
      <c r="K57" s="226"/>
      <c r="L57" s="226"/>
      <c r="M57" s="226"/>
      <c r="N57" s="226"/>
      <c r="O57" s="226"/>
      <c r="P57" s="207"/>
      <c r="Q57" s="207"/>
      <c r="R57" s="207"/>
      <c r="S57" s="207"/>
      <c r="T57" s="207"/>
      <c r="U57" s="207"/>
      <c r="V57" s="207"/>
      <c r="W57" s="207"/>
    </row>
    <row r="58" spans="1:23" x14ac:dyDescent="0.3">
      <c r="A58" s="500" t="s">
        <v>12</v>
      </c>
      <c r="B58" s="500"/>
      <c r="C58" s="500"/>
      <c r="D58" s="500"/>
      <c r="E58" s="500"/>
      <c r="F58" s="500"/>
      <c r="G58" s="500"/>
      <c r="H58" s="500"/>
      <c r="I58" s="500"/>
      <c r="J58" s="500"/>
      <c r="K58" s="500"/>
      <c r="L58" s="500"/>
      <c r="M58" s="500"/>
      <c r="N58" s="500"/>
      <c r="O58" s="500"/>
      <c r="P58" s="500"/>
      <c r="Q58" s="500"/>
      <c r="R58" s="500"/>
      <c r="S58" s="500"/>
    </row>
    <row r="59" spans="1:23" x14ac:dyDescent="0.3">
      <c r="A59" s="235" t="s">
        <v>189</v>
      </c>
      <c r="B59" s="713" t="s">
        <v>9</v>
      </c>
      <c r="C59" s="714"/>
      <c r="D59" s="714"/>
      <c r="E59" s="714"/>
      <c r="F59" s="714"/>
      <c r="G59" s="715"/>
      <c r="H59" s="713" t="s">
        <v>10</v>
      </c>
      <c r="I59" s="714"/>
      <c r="J59" s="714"/>
      <c r="K59" s="714"/>
      <c r="L59" s="714"/>
      <c r="M59" s="715"/>
      <c r="N59" s="713" t="s">
        <v>11</v>
      </c>
      <c r="O59" s="714"/>
      <c r="P59" s="714"/>
      <c r="Q59" s="714"/>
      <c r="R59" s="714"/>
      <c r="S59" s="715"/>
    </row>
    <row r="60" spans="1:23" s="221" customFormat="1" x14ac:dyDescent="0.3">
      <c r="A60" s="479" t="s">
        <v>191</v>
      </c>
      <c r="B60" s="480">
        <v>2013</v>
      </c>
      <c r="C60" s="484">
        <v>2014</v>
      </c>
      <c r="D60" s="484">
        <v>2015</v>
      </c>
      <c r="E60" s="484">
        <v>2016</v>
      </c>
      <c r="F60" s="480">
        <v>2017</v>
      </c>
      <c r="G60" s="480">
        <v>2018</v>
      </c>
      <c r="H60" s="480">
        <v>2013</v>
      </c>
      <c r="I60" s="484">
        <v>2014</v>
      </c>
      <c r="J60" s="484">
        <v>2015</v>
      </c>
      <c r="K60" s="484">
        <v>2016</v>
      </c>
      <c r="L60" s="480">
        <v>2017</v>
      </c>
      <c r="M60" s="480">
        <v>2018</v>
      </c>
      <c r="N60" s="480">
        <v>2013</v>
      </c>
      <c r="O60" s="484">
        <v>2014</v>
      </c>
      <c r="P60" s="484">
        <v>2015</v>
      </c>
      <c r="Q60" s="484">
        <v>2016</v>
      </c>
      <c r="R60" s="480">
        <v>2017</v>
      </c>
      <c r="S60" s="480">
        <v>2018</v>
      </c>
    </row>
    <row r="61" spans="1:23" x14ac:dyDescent="0.3">
      <c r="A61" s="227" t="s">
        <v>192</v>
      </c>
      <c r="B61" s="236"/>
      <c r="C61" s="236"/>
      <c r="D61" s="236"/>
      <c r="E61" s="236"/>
      <c r="F61" s="236"/>
      <c r="G61" s="236"/>
      <c r="H61" s="228"/>
      <c r="I61" s="228"/>
      <c r="J61" s="228"/>
      <c r="K61" s="228"/>
      <c r="L61" s="228"/>
      <c r="M61" s="228"/>
      <c r="N61" s="501">
        <f t="shared" ref="N61:S62" si="1">SUM(B55,H55,N55,B61,H61)</f>
        <v>0</v>
      </c>
      <c r="O61" s="501">
        <f t="shared" si="1"/>
        <v>0</v>
      </c>
      <c r="P61" s="501">
        <f t="shared" si="1"/>
        <v>0</v>
      </c>
      <c r="Q61" s="501">
        <f t="shared" si="1"/>
        <v>0</v>
      </c>
      <c r="R61" s="501">
        <f t="shared" si="1"/>
        <v>0</v>
      </c>
      <c r="S61" s="502">
        <f t="shared" si="1"/>
        <v>0</v>
      </c>
    </row>
    <row r="62" spans="1:23" x14ac:dyDescent="0.3">
      <c r="A62" s="222" t="s">
        <v>144</v>
      </c>
      <c r="B62" s="223"/>
      <c r="C62" s="223"/>
      <c r="D62" s="223"/>
      <c r="E62" s="223"/>
      <c r="F62" s="223"/>
      <c r="G62" s="223"/>
      <c r="H62" s="231"/>
      <c r="I62" s="231"/>
      <c r="J62" s="231"/>
      <c r="K62" s="231"/>
      <c r="L62" s="231"/>
      <c r="M62" s="231"/>
      <c r="N62" s="503">
        <f t="shared" si="1"/>
        <v>0</v>
      </c>
      <c r="O62" s="503">
        <f t="shared" si="1"/>
        <v>0</v>
      </c>
      <c r="P62" s="503">
        <f t="shared" si="1"/>
        <v>0</v>
      </c>
      <c r="Q62" s="503">
        <f t="shared" si="1"/>
        <v>0</v>
      </c>
      <c r="R62" s="503">
        <f t="shared" si="1"/>
        <v>0</v>
      </c>
      <c r="S62" s="504">
        <f t="shared" si="1"/>
        <v>0</v>
      </c>
    </row>
    <row r="63" spans="1:23" x14ac:dyDescent="0.3">
      <c r="A63" s="239"/>
      <c r="B63" s="240"/>
      <c r="C63" s="240"/>
      <c r="D63" s="240"/>
      <c r="E63" s="240"/>
      <c r="F63" s="240"/>
      <c r="G63" s="240"/>
      <c r="H63" s="240"/>
      <c r="I63" s="240"/>
      <c r="J63" s="240"/>
      <c r="K63" s="240"/>
      <c r="L63" s="240"/>
      <c r="M63" s="240"/>
      <c r="N63" s="240"/>
      <c r="O63" s="240"/>
      <c r="P63" s="221"/>
      <c r="Q63" s="221"/>
      <c r="R63" s="207"/>
      <c r="S63" s="207"/>
      <c r="T63" s="207"/>
      <c r="U63" s="207"/>
      <c r="V63" s="207"/>
      <c r="W63" s="207"/>
    </row>
    <row r="64" spans="1:23" x14ac:dyDescent="0.3">
      <c r="A64" s="719" t="s">
        <v>13</v>
      </c>
      <c r="B64" s="720"/>
      <c r="C64" s="720"/>
      <c r="D64" s="720"/>
      <c r="E64" s="720"/>
      <c r="F64" s="720"/>
      <c r="G64" s="720"/>
      <c r="H64" s="720"/>
      <c r="I64" s="720"/>
      <c r="J64" s="720"/>
      <c r="K64" s="720"/>
      <c r="L64" s="720"/>
      <c r="M64" s="720"/>
      <c r="N64" s="720"/>
      <c r="O64" s="720"/>
      <c r="P64" s="720"/>
      <c r="Q64" s="720"/>
      <c r="R64" s="720"/>
      <c r="S64" s="721"/>
    </row>
    <row r="65" spans="1:22" x14ac:dyDescent="0.3">
      <c r="A65" s="241" t="s">
        <v>189</v>
      </c>
      <c r="B65" s="716" t="s">
        <v>17</v>
      </c>
      <c r="C65" s="717"/>
      <c r="D65" s="717"/>
      <c r="E65" s="717"/>
      <c r="F65" s="717"/>
      <c r="G65" s="718"/>
      <c r="H65" s="716" t="s">
        <v>4</v>
      </c>
      <c r="I65" s="717"/>
      <c r="J65" s="717"/>
      <c r="K65" s="717"/>
      <c r="L65" s="717"/>
      <c r="M65" s="718"/>
      <c r="N65" s="716" t="s">
        <v>190</v>
      </c>
      <c r="O65" s="717"/>
      <c r="P65" s="717"/>
      <c r="Q65" s="717"/>
      <c r="R65" s="717"/>
      <c r="S65" s="718"/>
    </row>
    <row r="66" spans="1:22" s="221" customFormat="1" x14ac:dyDescent="0.3">
      <c r="A66" s="485" t="s">
        <v>191</v>
      </c>
      <c r="B66" s="483">
        <v>2013</v>
      </c>
      <c r="C66" s="483">
        <v>2014</v>
      </c>
      <c r="D66" s="483">
        <v>2015</v>
      </c>
      <c r="E66" s="483">
        <v>2016</v>
      </c>
      <c r="F66" s="483">
        <v>2017</v>
      </c>
      <c r="G66" s="483">
        <v>2018</v>
      </c>
      <c r="H66" s="483">
        <v>2013</v>
      </c>
      <c r="I66" s="483">
        <v>2014</v>
      </c>
      <c r="J66" s="483">
        <v>2015</v>
      </c>
      <c r="K66" s="483">
        <v>2016</v>
      </c>
      <c r="L66" s="483">
        <v>2017</v>
      </c>
      <c r="M66" s="483">
        <v>2018</v>
      </c>
      <c r="N66" s="483">
        <v>2013</v>
      </c>
      <c r="O66" s="483">
        <v>2014</v>
      </c>
      <c r="P66" s="483">
        <v>2015</v>
      </c>
      <c r="Q66" s="483">
        <v>2016</v>
      </c>
      <c r="R66" s="483">
        <v>2017</v>
      </c>
      <c r="S66" s="483">
        <v>2018</v>
      </c>
    </row>
    <row r="67" spans="1:22" x14ac:dyDescent="0.3">
      <c r="A67" s="227" t="s">
        <v>192</v>
      </c>
      <c r="B67" s="229">
        <f t="shared" ref="B67:S67" si="2">SUM(B43,B55)</f>
        <v>0</v>
      </c>
      <c r="C67" s="229">
        <f t="shared" si="2"/>
        <v>0</v>
      </c>
      <c r="D67" s="229">
        <f t="shared" si="2"/>
        <v>0</v>
      </c>
      <c r="E67" s="229">
        <f t="shared" si="2"/>
        <v>0</v>
      </c>
      <c r="F67" s="229">
        <f t="shared" si="2"/>
        <v>0</v>
      </c>
      <c r="G67" s="229">
        <f t="shared" si="2"/>
        <v>0</v>
      </c>
      <c r="H67" s="229">
        <f t="shared" si="2"/>
        <v>0</v>
      </c>
      <c r="I67" s="229">
        <f t="shared" si="2"/>
        <v>0</v>
      </c>
      <c r="J67" s="229">
        <f t="shared" si="2"/>
        <v>0</v>
      </c>
      <c r="K67" s="229">
        <f t="shared" si="2"/>
        <v>0</v>
      </c>
      <c r="L67" s="229">
        <f t="shared" si="2"/>
        <v>0</v>
      </c>
      <c r="M67" s="229">
        <f t="shared" si="2"/>
        <v>0</v>
      </c>
      <c r="N67" s="229">
        <f t="shared" si="2"/>
        <v>0</v>
      </c>
      <c r="O67" s="229">
        <f t="shared" si="2"/>
        <v>0</v>
      </c>
      <c r="P67" s="229">
        <f t="shared" si="2"/>
        <v>0</v>
      </c>
      <c r="Q67" s="229">
        <f t="shared" si="2"/>
        <v>0</v>
      </c>
      <c r="R67" s="229">
        <f t="shared" si="2"/>
        <v>0</v>
      </c>
      <c r="S67" s="230">
        <f t="shared" si="2"/>
        <v>0</v>
      </c>
    </row>
    <row r="68" spans="1:22" x14ac:dyDescent="0.3">
      <c r="A68" s="222" t="s">
        <v>144</v>
      </c>
      <c r="B68" s="232">
        <f t="shared" ref="B68:S68" si="3">SUM(B44,B56)</f>
        <v>0</v>
      </c>
      <c r="C68" s="232">
        <f t="shared" si="3"/>
        <v>0</v>
      </c>
      <c r="D68" s="232">
        <f t="shared" si="3"/>
        <v>0</v>
      </c>
      <c r="E68" s="232">
        <f t="shared" si="3"/>
        <v>0</v>
      </c>
      <c r="F68" s="232">
        <f t="shared" si="3"/>
        <v>0</v>
      </c>
      <c r="G68" s="232">
        <f t="shared" si="3"/>
        <v>0</v>
      </c>
      <c r="H68" s="232">
        <f t="shared" si="3"/>
        <v>0</v>
      </c>
      <c r="I68" s="232">
        <f t="shared" si="3"/>
        <v>0</v>
      </c>
      <c r="J68" s="232">
        <f t="shared" si="3"/>
        <v>0</v>
      </c>
      <c r="K68" s="232">
        <f t="shared" si="3"/>
        <v>0</v>
      </c>
      <c r="L68" s="232">
        <f t="shared" si="3"/>
        <v>0</v>
      </c>
      <c r="M68" s="232">
        <f t="shared" si="3"/>
        <v>0</v>
      </c>
      <c r="N68" s="232">
        <f t="shared" si="3"/>
        <v>0</v>
      </c>
      <c r="O68" s="232">
        <f t="shared" si="3"/>
        <v>0</v>
      </c>
      <c r="P68" s="232">
        <f t="shared" si="3"/>
        <v>0</v>
      </c>
      <c r="Q68" s="232">
        <f t="shared" si="3"/>
        <v>0</v>
      </c>
      <c r="R68" s="232">
        <f t="shared" si="3"/>
        <v>0</v>
      </c>
      <c r="S68" s="233">
        <f t="shared" si="3"/>
        <v>0</v>
      </c>
    </row>
    <row r="69" spans="1:22" x14ac:dyDescent="0.3">
      <c r="A69" s="238"/>
      <c r="B69" s="234"/>
      <c r="C69" s="234"/>
      <c r="D69" s="234"/>
      <c r="E69" s="234"/>
      <c r="F69" s="234"/>
      <c r="G69" s="234"/>
      <c r="H69" s="234"/>
      <c r="I69" s="234"/>
      <c r="J69" s="234"/>
    </row>
    <row r="70" spans="1:22" x14ac:dyDescent="0.3">
      <c r="A70" s="719" t="s">
        <v>13</v>
      </c>
      <c r="B70" s="720"/>
      <c r="C70" s="720"/>
      <c r="D70" s="720"/>
      <c r="E70" s="720"/>
      <c r="F70" s="720"/>
      <c r="G70" s="720"/>
      <c r="H70" s="720"/>
      <c r="I70" s="720"/>
      <c r="J70" s="720"/>
      <c r="K70" s="720"/>
      <c r="L70" s="720"/>
      <c r="M70" s="720"/>
      <c r="N70" s="720"/>
      <c r="O70" s="720"/>
      <c r="P70" s="720"/>
      <c r="Q70" s="720"/>
      <c r="R70" s="720"/>
      <c r="S70" s="721"/>
    </row>
    <row r="71" spans="1:22" x14ac:dyDescent="0.3">
      <c r="A71" s="241" t="s">
        <v>189</v>
      </c>
      <c r="B71" s="722" t="s">
        <v>9</v>
      </c>
      <c r="C71" s="723"/>
      <c r="D71" s="723"/>
      <c r="E71" s="723"/>
      <c r="F71" s="723"/>
      <c r="G71" s="724"/>
      <c r="H71" s="716" t="s">
        <v>10</v>
      </c>
      <c r="I71" s="717"/>
      <c r="J71" s="717"/>
      <c r="K71" s="717"/>
      <c r="L71" s="717"/>
      <c r="M71" s="718"/>
      <c r="N71" s="722" t="s">
        <v>11</v>
      </c>
      <c r="O71" s="723"/>
      <c r="P71" s="723"/>
      <c r="Q71" s="723"/>
      <c r="R71" s="723"/>
      <c r="S71" s="724"/>
    </row>
    <row r="72" spans="1:22" s="221" customFormat="1" x14ac:dyDescent="0.3">
      <c r="A72" s="485" t="s">
        <v>191</v>
      </c>
      <c r="B72" s="483">
        <v>2013</v>
      </c>
      <c r="C72" s="483">
        <v>2014</v>
      </c>
      <c r="D72" s="483">
        <v>2015</v>
      </c>
      <c r="E72" s="483">
        <v>2016</v>
      </c>
      <c r="F72" s="483">
        <v>2017</v>
      </c>
      <c r="G72" s="483">
        <v>2018</v>
      </c>
      <c r="H72" s="483">
        <v>2013</v>
      </c>
      <c r="I72" s="483">
        <v>2014</v>
      </c>
      <c r="J72" s="483">
        <v>2015</v>
      </c>
      <c r="K72" s="483">
        <v>2016</v>
      </c>
      <c r="L72" s="483">
        <v>2017</v>
      </c>
      <c r="M72" s="483">
        <v>2018</v>
      </c>
      <c r="N72" s="483">
        <v>2013</v>
      </c>
      <c r="O72" s="483">
        <v>2014</v>
      </c>
      <c r="P72" s="483">
        <v>2015</v>
      </c>
      <c r="Q72" s="483">
        <v>2016</v>
      </c>
      <c r="R72" s="483">
        <v>2017</v>
      </c>
      <c r="S72" s="483">
        <v>2018</v>
      </c>
    </row>
    <row r="73" spans="1:22" x14ac:dyDescent="0.3">
      <c r="A73" s="227" t="s">
        <v>192</v>
      </c>
      <c r="B73" s="229">
        <f t="shared" ref="B73:M73" si="4">SUM(B49,B61)</f>
        <v>0</v>
      </c>
      <c r="C73" s="229">
        <f t="shared" si="4"/>
        <v>0</v>
      </c>
      <c r="D73" s="229">
        <f t="shared" si="4"/>
        <v>0</v>
      </c>
      <c r="E73" s="229">
        <f t="shared" si="4"/>
        <v>0</v>
      </c>
      <c r="F73" s="229">
        <f t="shared" si="4"/>
        <v>0</v>
      </c>
      <c r="G73" s="229">
        <f t="shared" si="4"/>
        <v>0</v>
      </c>
      <c r="H73" s="229">
        <f t="shared" si="4"/>
        <v>0</v>
      </c>
      <c r="I73" s="229">
        <f t="shared" si="4"/>
        <v>0</v>
      </c>
      <c r="J73" s="229">
        <f t="shared" si="4"/>
        <v>0</v>
      </c>
      <c r="K73" s="229">
        <f t="shared" si="4"/>
        <v>0</v>
      </c>
      <c r="L73" s="229">
        <f t="shared" si="4"/>
        <v>0</v>
      </c>
      <c r="M73" s="229">
        <f t="shared" si="4"/>
        <v>0</v>
      </c>
      <c r="N73" s="229">
        <f t="shared" ref="N73:S74" si="5">SUM(B67,H67,N67,B73,H73)</f>
        <v>0</v>
      </c>
      <c r="O73" s="229">
        <f t="shared" si="5"/>
        <v>0</v>
      </c>
      <c r="P73" s="229">
        <f t="shared" si="5"/>
        <v>0</v>
      </c>
      <c r="Q73" s="229">
        <f t="shared" si="5"/>
        <v>0</v>
      </c>
      <c r="R73" s="229">
        <f t="shared" si="5"/>
        <v>0</v>
      </c>
      <c r="S73" s="230">
        <f t="shared" si="5"/>
        <v>0</v>
      </c>
    </row>
    <row r="74" spans="1:22" x14ac:dyDescent="0.3">
      <c r="A74" s="222" t="s">
        <v>144</v>
      </c>
      <c r="B74" s="232">
        <f t="shared" ref="B74:M74" si="6">SUM(B50,B62)</f>
        <v>0</v>
      </c>
      <c r="C74" s="232">
        <f t="shared" si="6"/>
        <v>0</v>
      </c>
      <c r="D74" s="232">
        <f t="shared" si="6"/>
        <v>0</v>
      </c>
      <c r="E74" s="232">
        <f t="shared" si="6"/>
        <v>0</v>
      </c>
      <c r="F74" s="232">
        <f t="shared" si="6"/>
        <v>0</v>
      </c>
      <c r="G74" s="232">
        <f t="shared" si="6"/>
        <v>0</v>
      </c>
      <c r="H74" s="232">
        <f t="shared" si="6"/>
        <v>0</v>
      </c>
      <c r="I74" s="232">
        <f t="shared" si="6"/>
        <v>0</v>
      </c>
      <c r="J74" s="232">
        <f t="shared" si="6"/>
        <v>0</v>
      </c>
      <c r="K74" s="232">
        <f t="shared" si="6"/>
        <v>0</v>
      </c>
      <c r="L74" s="232">
        <f t="shared" si="6"/>
        <v>0</v>
      </c>
      <c r="M74" s="232">
        <f t="shared" si="6"/>
        <v>0</v>
      </c>
      <c r="N74" s="232">
        <f t="shared" si="5"/>
        <v>0</v>
      </c>
      <c r="O74" s="232">
        <f t="shared" si="5"/>
        <v>0</v>
      </c>
      <c r="P74" s="232">
        <f t="shared" si="5"/>
        <v>0</v>
      </c>
      <c r="Q74" s="232">
        <f t="shared" si="5"/>
        <v>0</v>
      </c>
      <c r="R74" s="232">
        <f t="shared" si="5"/>
        <v>0</v>
      </c>
      <c r="S74" s="233">
        <f t="shared" si="5"/>
        <v>0</v>
      </c>
    </row>
    <row r="75" spans="1:22" x14ac:dyDescent="0.3">
      <c r="A75" s="242" t="s">
        <v>14</v>
      </c>
      <c r="B75" s="234"/>
      <c r="C75" s="234"/>
      <c r="D75" s="234"/>
      <c r="E75" s="234"/>
      <c r="F75" s="234"/>
      <c r="G75" s="234"/>
      <c r="H75" s="234"/>
      <c r="I75" s="234"/>
      <c r="J75" s="234"/>
      <c r="K75" s="234"/>
      <c r="L75" s="234"/>
      <c r="M75" s="234"/>
      <c r="N75" s="234"/>
      <c r="O75" s="234"/>
      <c r="P75" s="234"/>
      <c r="Q75" s="234"/>
      <c r="R75" s="234"/>
    </row>
    <row r="76" spans="1:22" x14ac:dyDescent="0.3">
      <c r="A76" s="242"/>
      <c r="B76" s="234"/>
      <c r="C76" s="234"/>
      <c r="D76" s="234"/>
      <c r="E76" s="234"/>
      <c r="F76" s="234"/>
      <c r="G76" s="234"/>
      <c r="H76" s="234"/>
      <c r="I76" s="234"/>
      <c r="J76" s="234"/>
      <c r="K76" s="234"/>
      <c r="L76" s="234"/>
      <c r="M76" s="234"/>
      <c r="N76" s="234"/>
      <c r="O76" s="234"/>
      <c r="P76" s="234"/>
      <c r="Q76" s="234"/>
      <c r="R76" s="234"/>
    </row>
    <row r="77" spans="1:22" s="243" customFormat="1" x14ac:dyDescent="0.2">
      <c r="A77" s="796" t="s">
        <v>226</v>
      </c>
      <c r="B77" s="797"/>
      <c r="C77" s="797"/>
      <c r="D77" s="797"/>
      <c r="E77" s="797"/>
      <c r="F77" s="797"/>
      <c r="G77" s="797"/>
      <c r="H77" s="797"/>
      <c r="I77" s="797"/>
      <c r="J77" s="797"/>
      <c r="K77" s="797"/>
      <c r="L77" s="797"/>
      <c r="M77" s="797"/>
      <c r="N77" s="797"/>
      <c r="O77" s="797"/>
      <c r="P77" s="797"/>
      <c r="Q77" s="797"/>
      <c r="R77" s="797"/>
      <c r="S77" s="798"/>
    </row>
    <row r="78" spans="1:22" s="243" customFormat="1" x14ac:dyDescent="0.2">
      <c r="A78" s="244"/>
      <c r="B78" s="245"/>
      <c r="C78" s="245"/>
      <c r="D78" s="245"/>
      <c r="E78" s="245"/>
      <c r="F78" s="245"/>
      <c r="G78" s="245"/>
      <c r="H78" s="245"/>
      <c r="I78" s="245"/>
      <c r="J78" s="245"/>
      <c r="K78" s="245"/>
      <c r="L78" s="245"/>
      <c r="M78" s="245"/>
      <c r="N78" s="245"/>
      <c r="O78" s="245"/>
      <c r="P78" s="245"/>
      <c r="Q78" s="245"/>
      <c r="R78" s="245"/>
      <c r="S78" s="245"/>
      <c r="T78" s="245"/>
      <c r="U78" s="245"/>
      <c r="V78" s="245"/>
    </row>
    <row r="79" spans="1:22" s="243" customFormat="1" x14ac:dyDescent="0.3">
      <c r="A79" s="735" t="s">
        <v>15</v>
      </c>
      <c r="B79" s="680" t="s">
        <v>16</v>
      </c>
      <c r="C79" s="681"/>
      <c r="D79" s="681"/>
      <c r="E79" s="681"/>
      <c r="F79" s="681"/>
      <c r="G79" s="681"/>
      <c r="H79" s="681"/>
      <c r="I79" s="681"/>
      <c r="J79" s="681"/>
      <c r="K79" s="681"/>
      <c r="L79" s="681"/>
      <c r="M79" s="681"/>
      <c r="N79" s="681"/>
      <c r="O79" s="681"/>
      <c r="P79" s="681"/>
      <c r="Q79" s="681"/>
      <c r="R79" s="681"/>
      <c r="S79" s="682"/>
    </row>
    <row r="80" spans="1:22" s="243" customFormat="1" x14ac:dyDescent="0.3">
      <c r="A80" s="701"/>
      <c r="B80" s="680" t="s">
        <v>17</v>
      </c>
      <c r="C80" s="681"/>
      <c r="D80" s="681"/>
      <c r="E80" s="681"/>
      <c r="F80" s="681"/>
      <c r="G80" s="682"/>
      <c r="H80" s="680" t="s">
        <v>18</v>
      </c>
      <c r="I80" s="681"/>
      <c r="J80" s="681"/>
      <c r="K80" s="681"/>
      <c r="L80" s="681"/>
      <c r="M80" s="682"/>
      <c r="N80" s="680" t="s">
        <v>19</v>
      </c>
      <c r="O80" s="681"/>
      <c r="P80" s="681"/>
      <c r="Q80" s="681"/>
      <c r="R80" s="681"/>
      <c r="S80" s="682"/>
    </row>
    <row r="81" spans="1:26" s="243" customFormat="1" x14ac:dyDescent="0.2">
      <c r="A81" s="701"/>
      <c r="B81" s="481">
        <v>2013</v>
      </c>
      <c r="C81" s="481">
        <v>2014</v>
      </c>
      <c r="D81" s="505">
        <v>2015</v>
      </c>
      <c r="E81" s="505">
        <v>2016</v>
      </c>
      <c r="F81" s="481">
        <v>2017</v>
      </c>
      <c r="G81" s="481">
        <v>2018</v>
      </c>
      <c r="H81" s="481">
        <v>2013</v>
      </c>
      <c r="I81" s="481">
        <v>2014</v>
      </c>
      <c r="J81" s="505">
        <v>2015</v>
      </c>
      <c r="K81" s="505">
        <v>2016</v>
      </c>
      <c r="L81" s="481">
        <v>2017</v>
      </c>
      <c r="M81" s="481">
        <v>2018</v>
      </c>
      <c r="N81" s="481">
        <v>2013</v>
      </c>
      <c r="O81" s="481">
        <v>2014</v>
      </c>
      <c r="P81" s="505">
        <v>2015</v>
      </c>
      <c r="Q81" s="505">
        <v>2016</v>
      </c>
      <c r="R81" s="481">
        <v>2017</v>
      </c>
      <c r="S81" s="481">
        <v>2018</v>
      </c>
    </row>
    <row r="82" spans="1:26" s="243" customFormat="1" x14ac:dyDescent="0.3">
      <c r="A82" s="197" t="s">
        <v>244</v>
      </c>
      <c r="B82" s="236"/>
      <c r="C82" s="236"/>
      <c r="D82" s="236"/>
      <c r="E82" s="236"/>
      <c r="F82" s="236"/>
      <c r="G82" s="236"/>
      <c r="H82" s="236"/>
      <c r="I82" s="236"/>
      <c r="J82" s="236"/>
      <c r="K82" s="236"/>
      <c r="L82" s="236"/>
      <c r="M82" s="236"/>
      <c r="N82" s="236"/>
      <c r="O82" s="236"/>
      <c r="P82" s="236"/>
      <c r="Q82" s="236"/>
      <c r="R82" s="236"/>
      <c r="S82" s="237"/>
    </row>
    <row r="83" spans="1:26" s="243" customFormat="1" x14ac:dyDescent="0.3">
      <c r="A83" s="198" t="s">
        <v>245</v>
      </c>
      <c r="B83" s="246"/>
      <c r="C83" s="246"/>
      <c r="D83" s="246"/>
      <c r="E83" s="246"/>
      <c r="F83" s="246"/>
      <c r="G83" s="246"/>
      <c r="H83" s="214"/>
      <c r="I83" s="214"/>
      <c r="J83" s="214"/>
      <c r="K83" s="214"/>
      <c r="L83" s="246"/>
      <c r="M83" s="246"/>
      <c r="N83" s="246"/>
      <c r="O83" s="246"/>
      <c r="P83" s="246"/>
      <c r="Q83" s="246"/>
      <c r="R83" s="246"/>
      <c r="S83" s="247"/>
    </row>
    <row r="84" spans="1:26" s="243" customFormat="1" x14ac:dyDescent="0.3">
      <c r="A84" s="198" t="s">
        <v>246</v>
      </c>
      <c r="B84" s="246"/>
      <c r="C84" s="246"/>
      <c r="D84" s="246"/>
      <c r="E84" s="246"/>
      <c r="F84" s="246"/>
      <c r="G84" s="246"/>
      <c r="H84" s="246"/>
      <c r="I84" s="246"/>
      <c r="J84" s="246"/>
      <c r="K84" s="246"/>
      <c r="L84" s="246"/>
      <c r="M84" s="246"/>
      <c r="N84" s="246"/>
      <c r="O84" s="246"/>
      <c r="P84" s="246"/>
      <c r="Q84" s="246"/>
      <c r="R84" s="246"/>
      <c r="S84" s="247"/>
    </row>
    <row r="85" spans="1:26" s="243" customFormat="1" x14ac:dyDescent="0.3">
      <c r="A85" s="198" t="s">
        <v>247</v>
      </c>
      <c r="B85" s="246"/>
      <c r="C85" s="246"/>
      <c r="D85" s="246"/>
      <c r="E85" s="246"/>
      <c r="F85" s="246"/>
      <c r="G85" s="246"/>
      <c r="H85" s="246"/>
      <c r="I85" s="246"/>
      <c r="J85" s="246"/>
      <c r="K85" s="246"/>
      <c r="L85" s="246"/>
      <c r="M85" s="246"/>
      <c r="N85" s="246"/>
      <c r="O85" s="246"/>
      <c r="P85" s="246"/>
      <c r="Q85" s="246"/>
      <c r="R85" s="246"/>
      <c r="S85" s="247"/>
    </row>
    <row r="86" spans="1:26" s="243" customFormat="1" x14ac:dyDescent="0.3">
      <c r="A86" s="198" t="s">
        <v>248</v>
      </c>
      <c r="B86" s="246"/>
      <c r="C86" s="246"/>
      <c r="D86" s="246"/>
      <c r="E86" s="246"/>
      <c r="F86" s="246"/>
      <c r="G86" s="246"/>
      <c r="H86" s="246"/>
      <c r="I86" s="246"/>
      <c r="J86" s="246"/>
      <c r="K86" s="246"/>
      <c r="L86" s="246"/>
      <c r="M86" s="246"/>
      <c r="N86" s="246"/>
      <c r="O86" s="246"/>
      <c r="P86" s="246"/>
      <c r="Q86" s="246"/>
      <c r="R86" s="246"/>
      <c r="S86" s="247"/>
    </row>
    <row r="87" spans="1:26" s="243" customFormat="1" x14ac:dyDescent="0.3">
      <c r="A87" s="198" t="s">
        <v>249</v>
      </c>
      <c r="B87" s="246"/>
      <c r="C87" s="246"/>
      <c r="D87" s="246"/>
      <c r="E87" s="246"/>
      <c r="F87" s="246"/>
      <c r="G87" s="246"/>
      <c r="H87" s="246"/>
      <c r="I87" s="246"/>
      <c r="J87" s="246"/>
      <c r="K87" s="246"/>
      <c r="L87" s="246"/>
      <c r="M87" s="246"/>
      <c r="N87" s="246"/>
      <c r="O87" s="246"/>
      <c r="P87" s="246"/>
      <c r="Q87" s="246"/>
      <c r="R87" s="246"/>
      <c r="S87" s="247"/>
    </row>
    <row r="88" spans="1:26" s="243" customFormat="1" x14ac:dyDescent="0.3">
      <c r="A88" s="372" t="s">
        <v>250</v>
      </c>
      <c r="B88" s="246"/>
      <c r="C88" s="246"/>
      <c r="D88" s="246"/>
      <c r="E88" s="246"/>
      <c r="F88" s="246"/>
      <c r="G88" s="246"/>
      <c r="H88" s="246"/>
      <c r="I88" s="246"/>
      <c r="J88" s="246"/>
      <c r="K88" s="246"/>
      <c r="L88" s="246"/>
      <c r="M88" s="246"/>
      <c r="N88" s="246"/>
      <c r="O88" s="246"/>
      <c r="P88" s="246"/>
      <c r="Q88" s="246"/>
      <c r="R88" s="246"/>
      <c r="S88" s="247"/>
    </row>
    <row r="89" spans="1:26" s="243" customFormat="1" x14ac:dyDescent="0.3">
      <c r="A89" s="372" t="s">
        <v>251</v>
      </c>
      <c r="B89" s="246"/>
      <c r="C89" s="246"/>
      <c r="D89" s="246"/>
      <c r="E89" s="246"/>
      <c r="F89" s="246"/>
      <c r="G89" s="246"/>
      <c r="H89" s="246"/>
      <c r="I89" s="246"/>
      <c r="J89" s="246"/>
      <c r="K89" s="246"/>
      <c r="L89" s="246"/>
      <c r="M89" s="246"/>
      <c r="N89" s="246"/>
      <c r="O89" s="246"/>
      <c r="P89" s="246"/>
      <c r="Q89" s="246"/>
      <c r="R89" s="246"/>
      <c r="S89" s="247"/>
    </row>
    <row r="90" spans="1:26" s="243" customFormat="1" x14ac:dyDescent="0.3">
      <c r="A90" s="248" t="s">
        <v>11</v>
      </c>
      <c r="B90" s="232">
        <f t="shared" ref="B90:M90" si="7">SUM(B82:B89)</f>
        <v>0</v>
      </c>
      <c r="C90" s="232">
        <f t="shared" si="7"/>
        <v>0</v>
      </c>
      <c r="D90" s="232">
        <f t="shared" si="7"/>
        <v>0</v>
      </c>
      <c r="E90" s="232">
        <f t="shared" si="7"/>
        <v>0</v>
      </c>
      <c r="F90" s="232">
        <f t="shared" si="7"/>
        <v>0</v>
      </c>
      <c r="G90" s="232">
        <f t="shared" si="7"/>
        <v>0</v>
      </c>
      <c r="H90" s="232">
        <f t="shared" si="7"/>
        <v>0</v>
      </c>
      <c r="I90" s="232">
        <f t="shared" si="7"/>
        <v>0</v>
      </c>
      <c r="J90" s="232">
        <f t="shared" si="7"/>
        <v>0</v>
      </c>
      <c r="K90" s="232">
        <f t="shared" si="7"/>
        <v>0</v>
      </c>
      <c r="L90" s="232">
        <f t="shared" si="7"/>
        <v>0</v>
      </c>
      <c r="M90" s="232">
        <f t="shared" si="7"/>
        <v>0</v>
      </c>
      <c r="N90" s="232">
        <f t="shared" ref="N90:S90" si="8">SUM(N82:N89)</f>
        <v>0</v>
      </c>
      <c r="O90" s="232">
        <f t="shared" si="8"/>
        <v>0</v>
      </c>
      <c r="P90" s="232">
        <f t="shared" si="8"/>
        <v>0</v>
      </c>
      <c r="Q90" s="232">
        <f t="shared" si="8"/>
        <v>0</v>
      </c>
      <c r="R90" s="232">
        <f t="shared" si="8"/>
        <v>0</v>
      </c>
      <c r="S90" s="233">
        <f t="shared" si="8"/>
        <v>0</v>
      </c>
      <c r="T90" s="250"/>
    </row>
    <row r="91" spans="1:26" s="243" customFormat="1" x14ac:dyDescent="0.3">
      <c r="A91" s="249" t="s">
        <v>14</v>
      </c>
      <c r="B91" s="249"/>
      <c r="C91" s="249"/>
      <c r="D91" s="249"/>
      <c r="E91" s="249"/>
      <c r="F91" s="249"/>
      <c r="G91" s="249"/>
      <c r="H91" s="249"/>
      <c r="I91" s="249"/>
      <c r="J91" s="249"/>
      <c r="K91" s="249"/>
      <c r="L91" s="249"/>
      <c r="M91" s="249"/>
      <c r="N91" s="249"/>
      <c r="O91" s="249"/>
      <c r="P91" s="249"/>
      <c r="Q91" s="249"/>
      <c r="R91" s="249"/>
      <c r="S91" s="249"/>
      <c r="T91" s="249"/>
      <c r="U91" s="249"/>
      <c r="V91" s="249"/>
      <c r="W91" s="250"/>
      <c r="X91" s="250"/>
      <c r="Y91" s="250"/>
      <c r="Z91" s="250"/>
    </row>
    <row r="92" spans="1:26" s="243" customFormat="1" x14ac:dyDescent="0.3">
      <c r="A92" s="251"/>
      <c r="B92" s="251"/>
      <c r="C92" s="251"/>
      <c r="D92" s="251"/>
      <c r="E92" s="251"/>
      <c r="F92" s="251"/>
      <c r="G92" s="251"/>
      <c r="H92" s="251"/>
      <c r="I92" s="251"/>
      <c r="J92" s="251"/>
      <c r="K92" s="251"/>
      <c r="L92" s="251"/>
      <c r="M92" s="251"/>
      <c r="N92" s="251"/>
      <c r="O92" s="251"/>
      <c r="P92" s="251"/>
      <c r="Q92" s="251"/>
      <c r="R92" s="251"/>
      <c r="S92" s="251"/>
      <c r="T92" s="251"/>
      <c r="U92" s="251"/>
      <c r="V92" s="251"/>
      <c r="W92" s="251"/>
      <c r="X92" s="250"/>
      <c r="Y92" s="250"/>
    </row>
    <row r="93" spans="1:26" s="243" customFormat="1" x14ac:dyDescent="0.2">
      <c r="A93" s="506" t="s">
        <v>32</v>
      </c>
      <c r="B93" s="507"/>
      <c r="C93" s="507"/>
      <c r="D93" s="507"/>
      <c r="E93" s="507"/>
      <c r="F93" s="507"/>
      <c r="G93" s="507"/>
      <c r="H93" s="507"/>
      <c r="I93" s="507"/>
      <c r="J93" s="507"/>
      <c r="K93" s="507"/>
      <c r="L93" s="507"/>
      <c r="M93" s="507"/>
      <c r="N93" s="507"/>
      <c r="O93" s="507"/>
      <c r="P93" s="507"/>
      <c r="Q93" s="507"/>
      <c r="R93" s="507"/>
      <c r="S93" s="507"/>
    </row>
    <row r="94" spans="1:26" s="243" customFormat="1" x14ac:dyDescent="0.2">
      <c r="A94" s="252"/>
      <c r="B94" s="764">
        <v>2013</v>
      </c>
      <c r="C94" s="765"/>
      <c r="D94" s="765"/>
      <c r="E94" s="764">
        <v>2014</v>
      </c>
      <c r="F94" s="765"/>
      <c r="G94" s="765"/>
      <c r="H94" s="767">
        <v>2015</v>
      </c>
      <c r="I94" s="768"/>
      <c r="J94" s="769"/>
      <c r="K94" s="768">
        <v>2016</v>
      </c>
      <c r="L94" s="768"/>
      <c r="M94" s="769"/>
      <c r="N94" s="764">
        <v>2017</v>
      </c>
      <c r="O94" s="765"/>
      <c r="P94" s="765"/>
      <c r="Q94" s="764">
        <v>2018</v>
      </c>
      <c r="R94" s="765"/>
      <c r="S94" s="765"/>
    </row>
    <row r="95" spans="1:26" s="243" customFormat="1" x14ac:dyDescent="0.3">
      <c r="A95" s="252"/>
      <c r="B95" s="253" t="s">
        <v>33</v>
      </c>
      <c r="C95" s="253" t="s">
        <v>34</v>
      </c>
      <c r="D95" s="253" t="s">
        <v>35</v>
      </c>
      <c r="E95" s="253" t="s">
        <v>33</v>
      </c>
      <c r="F95" s="253" t="s">
        <v>34</v>
      </c>
      <c r="G95" s="253" t="s">
        <v>35</v>
      </c>
      <c r="H95" s="253" t="s">
        <v>33</v>
      </c>
      <c r="I95" s="253" t="s">
        <v>34</v>
      </c>
      <c r="J95" s="253" t="s">
        <v>35</v>
      </c>
      <c r="K95" s="253" t="s">
        <v>33</v>
      </c>
      <c r="L95" s="253" t="s">
        <v>34</v>
      </c>
      <c r="M95" s="253" t="s">
        <v>35</v>
      </c>
      <c r="N95" s="253" t="s">
        <v>33</v>
      </c>
      <c r="O95" s="253" t="s">
        <v>34</v>
      </c>
      <c r="P95" s="253" t="s">
        <v>35</v>
      </c>
      <c r="Q95" s="253" t="s">
        <v>33</v>
      </c>
      <c r="R95" s="253" t="s">
        <v>34</v>
      </c>
      <c r="S95" s="253" t="s">
        <v>35</v>
      </c>
    </row>
    <row r="96" spans="1:26" s="243" customFormat="1" x14ac:dyDescent="0.3">
      <c r="A96" s="197" t="s">
        <v>36</v>
      </c>
      <c r="B96" s="254"/>
      <c r="C96" s="254"/>
      <c r="D96" s="255">
        <f>SUM(B96:C96)</f>
        <v>0</v>
      </c>
      <c r="E96" s="254"/>
      <c r="F96" s="254"/>
      <c r="G96" s="255">
        <f>SUM(E96:F96)</f>
        <v>0</v>
      </c>
      <c r="H96" s="256"/>
      <c r="I96" s="256"/>
      <c r="J96" s="255">
        <f>SUM(H96:I96)</f>
        <v>0</v>
      </c>
      <c r="K96" s="254"/>
      <c r="L96" s="254"/>
      <c r="M96" s="255">
        <f>SUM(K96:L96)</f>
        <v>0</v>
      </c>
      <c r="N96" s="254"/>
      <c r="O96" s="254"/>
      <c r="P96" s="255">
        <f>SUM(N96:O96)</f>
        <v>0</v>
      </c>
      <c r="Q96" s="254"/>
      <c r="R96" s="254"/>
      <c r="S96" s="257">
        <f>SUM(Q96:R96)</f>
        <v>0</v>
      </c>
    </row>
    <row r="97" spans="1:28" s="243" customFormat="1" x14ac:dyDescent="0.3">
      <c r="A97" s="396" t="s">
        <v>37</v>
      </c>
      <c r="B97" s="258"/>
      <c r="C97" s="258"/>
      <c r="D97" s="259">
        <f>SUM(B97:C97)</f>
        <v>0</v>
      </c>
      <c r="E97" s="258"/>
      <c r="F97" s="258"/>
      <c r="G97" s="259">
        <f>SUM(E97:F97)</f>
        <v>0</v>
      </c>
      <c r="H97" s="260"/>
      <c r="I97" s="260"/>
      <c r="J97" s="259">
        <f>SUM(H97:I97)</f>
        <v>0</v>
      </c>
      <c r="K97" s="258"/>
      <c r="L97" s="258"/>
      <c r="M97" s="259">
        <f>SUM(K97:L97)</f>
        <v>0</v>
      </c>
      <c r="N97" s="258"/>
      <c r="O97" s="258"/>
      <c r="P97" s="259">
        <f>SUM(N97:O97)</f>
        <v>0</v>
      </c>
      <c r="Q97" s="258"/>
      <c r="R97" s="258"/>
      <c r="S97" s="261">
        <f>SUM(Q97:R97)</f>
        <v>0</v>
      </c>
    </row>
    <row r="98" spans="1:28" s="243" customFormat="1" x14ac:dyDescent="0.3">
      <c r="A98" s="198" t="s">
        <v>38</v>
      </c>
      <c r="B98" s="259">
        <f>SUM(B96:B97)</f>
        <v>0</v>
      </c>
      <c r="C98" s="259">
        <f>SUM(C96:C97)</f>
        <v>0</v>
      </c>
      <c r="D98" s="259">
        <f>SUM(B98:C98)</f>
        <v>0</v>
      </c>
      <c r="E98" s="259">
        <f>SUM(E96:E97)</f>
        <v>0</v>
      </c>
      <c r="F98" s="259">
        <f>SUM(F96:F97)</f>
        <v>0</v>
      </c>
      <c r="G98" s="259">
        <f>SUM(E98:F98)</f>
        <v>0</v>
      </c>
      <c r="H98" s="259">
        <f>SUM(H96:H97)</f>
        <v>0</v>
      </c>
      <c r="I98" s="259">
        <f>SUM(I96:I97)</f>
        <v>0</v>
      </c>
      <c r="J98" s="259">
        <f>SUM(H98:I98)</f>
        <v>0</v>
      </c>
      <c r="K98" s="259">
        <f>SUM(K96:K97)</f>
        <v>0</v>
      </c>
      <c r="L98" s="259">
        <f>SUM(L96:L97)</f>
        <v>0</v>
      </c>
      <c r="M98" s="259">
        <f>SUM(K98:L98)</f>
        <v>0</v>
      </c>
      <c r="N98" s="259">
        <f>SUM(N96:N97)</f>
        <v>0</v>
      </c>
      <c r="O98" s="259">
        <f>SUM(O96:O97)</f>
        <v>0</v>
      </c>
      <c r="P98" s="259">
        <f>SUM(N98:O98)</f>
        <v>0</v>
      </c>
      <c r="Q98" s="259">
        <f>SUM(Q96:Q97)</f>
        <v>0</v>
      </c>
      <c r="R98" s="259">
        <f>SUM(R96:R97)</f>
        <v>0</v>
      </c>
      <c r="S98" s="261">
        <f>SUM(Q98:R98)</f>
        <v>0</v>
      </c>
    </row>
    <row r="99" spans="1:28" s="243" customFormat="1" x14ac:dyDescent="0.3">
      <c r="A99" s="262" t="s">
        <v>39</v>
      </c>
      <c r="B99" s="263" t="str">
        <f t="shared" ref="B99:D99" si="9">IFERROR(B96*100/B98,"")</f>
        <v/>
      </c>
      <c r="C99" s="263" t="str">
        <f t="shared" si="9"/>
        <v/>
      </c>
      <c r="D99" s="263" t="str">
        <f t="shared" si="9"/>
        <v/>
      </c>
      <c r="E99" s="263" t="str">
        <f t="shared" ref="E99:M99" si="10">IFERROR(E96*100/E98,"")</f>
        <v/>
      </c>
      <c r="F99" s="263" t="str">
        <f t="shared" si="10"/>
        <v/>
      </c>
      <c r="G99" s="263" t="str">
        <f t="shared" si="10"/>
        <v/>
      </c>
      <c r="H99" s="263" t="str">
        <f t="shared" si="10"/>
        <v/>
      </c>
      <c r="I99" s="263" t="str">
        <f t="shared" si="10"/>
        <v/>
      </c>
      <c r="J99" s="263" t="str">
        <f t="shared" si="10"/>
        <v/>
      </c>
      <c r="K99" s="263" t="str">
        <f t="shared" si="10"/>
        <v/>
      </c>
      <c r="L99" s="263" t="str">
        <f t="shared" si="10"/>
        <v/>
      </c>
      <c r="M99" s="263" t="str">
        <f t="shared" si="10"/>
        <v/>
      </c>
      <c r="N99" s="263" t="str">
        <f t="shared" ref="N99:S99" si="11">IFERROR(N96*100/N98,"")</f>
        <v/>
      </c>
      <c r="O99" s="263" t="str">
        <f t="shared" si="11"/>
        <v/>
      </c>
      <c r="P99" s="263" t="str">
        <f t="shared" si="11"/>
        <v/>
      </c>
      <c r="Q99" s="263" t="str">
        <f t="shared" si="11"/>
        <v/>
      </c>
      <c r="R99" s="263" t="str">
        <f t="shared" si="11"/>
        <v/>
      </c>
      <c r="S99" s="264" t="str">
        <f t="shared" si="11"/>
        <v/>
      </c>
    </row>
    <row r="100" spans="1:28" s="243" customFormat="1" x14ac:dyDescent="0.2">
      <c r="A100" s="800" t="s">
        <v>14</v>
      </c>
      <c r="B100" s="800"/>
      <c r="C100" s="800"/>
      <c r="D100" s="800"/>
      <c r="E100" s="800"/>
      <c r="F100" s="800"/>
      <c r="G100" s="800"/>
      <c r="H100" s="800"/>
      <c r="I100" s="800"/>
      <c r="J100" s="800"/>
      <c r="K100" s="800"/>
      <c r="L100" s="800"/>
      <c r="M100" s="800"/>
      <c r="N100" s="800"/>
      <c r="O100" s="800"/>
      <c r="P100" s="800"/>
      <c r="Q100" s="800"/>
      <c r="R100" s="800"/>
      <c r="S100" s="800"/>
      <c r="T100" s="800"/>
      <c r="U100" s="800"/>
      <c r="V100" s="800"/>
      <c r="Z100" s="441"/>
      <c r="AA100" s="441"/>
      <c r="AB100" s="441"/>
    </row>
    <row r="101" spans="1:28" s="243" customFormat="1" x14ac:dyDescent="0.2">
      <c r="A101" s="266"/>
      <c r="B101" s="266"/>
      <c r="C101" s="266"/>
      <c r="D101" s="266"/>
      <c r="E101" s="266"/>
      <c r="F101" s="266"/>
      <c r="G101" s="266"/>
      <c r="H101" s="266"/>
      <c r="I101" s="266"/>
      <c r="J101" s="266"/>
      <c r="K101" s="266"/>
      <c r="L101" s="266"/>
      <c r="M101" s="266"/>
      <c r="N101" s="266"/>
      <c r="O101" s="266"/>
      <c r="P101" s="266"/>
      <c r="Q101" s="266"/>
      <c r="R101" s="266"/>
      <c r="S101" s="266"/>
      <c r="T101" s="266"/>
      <c r="U101" s="266"/>
      <c r="V101" s="266"/>
      <c r="W101" s="266"/>
      <c r="X101" s="266"/>
      <c r="Y101" s="266"/>
      <c r="Z101" s="266"/>
      <c r="AA101" s="266"/>
      <c r="AB101" s="266"/>
    </row>
    <row r="102" spans="1:28" s="243" customFormat="1" x14ac:dyDescent="0.2">
      <c r="A102" s="762" t="s">
        <v>40</v>
      </c>
      <c r="B102" s="764">
        <v>2013</v>
      </c>
      <c r="C102" s="765"/>
      <c r="D102" s="765"/>
      <c r="E102" s="764">
        <v>2014</v>
      </c>
      <c r="F102" s="765"/>
      <c r="G102" s="765"/>
      <c r="H102" s="767">
        <v>2015</v>
      </c>
      <c r="I102" s="768"/>
      <c r="J102" s="769"/>
      <c r="K102" s="768">
        <v>2016</v>
      </c>
      <c r="L102" s="768"/>
      <c r="M102" s="769"/>
      <c r="N102" s="764">
        <v>2017</v>
      </c>
      <c r="O102" s="765"/>
      <c r="P102" s="765"/>
      <c r="Q102" s="764">
        <v>2018</v>
      </c>
      <c r="R102" s="765"/>
      <c r="S102" s="765"/>
    </row>
    <row r="103" spans="1:28" s="243" customFormat="1" x14ac:dyDescent="0.3">
      <c r="A103" s="763"/>
      <c r="B103" s="253" t="s">
        <v>33</v>
      </c>
      <c r="C103" s="253" t="s">
        <v>34</v>
      </c>
      <c r="D103" s="253" t="s">
        <v>35</v>
      </c>
      <c r="E103" s="253" t="s">
        <v>33</v>
      </c>
      <c r="F103" s="253" t="s">
        <v>34</v>
      </c>
      <c r="G103" s="253" t="s">
        <v>35</v>
      </c>
      <c r="H103" s="253" t="s">
        <v>33</v>
      </c>
      <c r="I103" s="253" t="s">
        <v>34</v>
      </c>
      <c r="J103" s="253" t="s">
        <v>35</v>
      </c>
      <c r="K103" s="253" t="s">
        <v>33</v>
      </c>
      <c r="L103" s="253" t="s">
        <v>34</v>
      </c>
      <c r="M103" s="253" t="s">
        <v>35</v>
      </c>
      <c r="N103" s="253" t="s">
        <v>33</v>
      </c>
      <c r="O103" s="253" t="s">
        <v>34</v>
      </c>
      <c r="P103" s="253" t="s">
        <v>35</v>
      </c>
      <c r="Q103" s="253" t="s">
        <v>33</v>
      </c>
      <c r="R103" s="253" t="s">
        <v>34</v>
      </c>
      <c r="S103" s="253" t="s">
        <v>35</v>
      </c>
    </row>
    <row r="104" spans="1:28" s="243" customFormat="1" x14ac:dyDescent="0.3">
      <c r="A104" s="397" t="s">
        <v>41</v>
      </c>
      <c r="B104" s="254"/>
      <c r="C104" s="254"/>
      <c r="D104" s="255">
        <f t="shared" ref="D104:D113" si="12">+SUM(B104:C104)</f>
        <v>0</v>
      </c>
      <c r="E104" s="254"/>
      <c r="F104" s="254"/>
      <c r="G104" s="255">
        <f t="shared" ref="G104:G106" si="13">+SUM(E104:F104)</f>
        <v>0</v>
      </c>
      <c r="H104" s="256"/>
      <c r="I104" s="256"/>
      <c r="J104" s="255">
        <f>SUM(H104:I104)</f>
        <v>0</v>
      </c>
      <c r="K104" s="254"/>
      <c r="L104" s="254"/>
      <c r="M104" s="255">
        <f t="shared" ref="M104:M113" si="14">+SUM(K104:L104)</f>
        <v>0</v>
      </c>
      <c r="N104" s="254"/>
      <c r="O104" s="254"/>
      <c r="P104" s="255">
        <f t="shared" ref="P104:P106" si="15">+SUM(N104:O104)</f>
        <v>0</v>
      </c>
      <c r="Q104" s="254"/>
      <c r="R104" s="254"/>
      <c r="S104" s="257">
        <f>+SUM(Q104:R104)</f>
        <v>0</v>
      </c>
    </row>
    <row r="105" spans="1:28" s="243" customFormat="1" x14ac:dyDescent="0.3">
      <c r="A105" s="306" t="s">
        <v>42</v>
      </c>
      <c r="B105" s="258"/>
      <c r="C105" s="258"/>
      <c r="D105" s="259">
        <f t="shared" si="12"/>
        <v>0</v>
      </c>
      <c r="E105" s="258"/>
      <c r="F105" s="258"/>
      <c r="G105" s="259">
        <f t="shared" si="13"/>
        <v>0</v>
      </c>
      <c r="H105" s="260"/>
      <c r="I105" s="260"/>
      <c r="J105" s="259">
        <f t="shared" ref="J105:J106" si="16">SUM(H105:I105)</f>
        <v>0</v>
      </c>
      <c r="K105" s="258"/>
      <c r="L105" s="258"/>
      <c r="M105" s="259">
        <f t="shared" si="14"/>
        <v>0</v>
      </c>
      <c r="N105" s="258"/>
      <c r="O105" s="258"/>
      <c r="P105" s="259">
        <f t="shared" si="15"/>
        <v>0</v>
      </c>
      <c r="Q105" s="258"/>
      <c r="R105" s="258"/>
      <c r="S105" s="261">
        <f t="shared" ref="S105:S106" si="17">+SUM(Q105:R105)</f>
        <v>0</v>
      </c>
    </row>
    <row r="106" spans="1:28" s="243" customFormat="1" x14ac:dyDescent="0.3">
      <c r="A106" s="306" t="s">
        <v>43</v>
      </c>
      <c r="B106" s="258"/>
      <c r="C106" s="258"/>
      <c r="D106" s="259">
        <f t="shared" si="12"/>
        <v>0</v>
      </c>
      <c r="E106" s="258"/>
      <c r="F106" s="258"/>
      <c r="G106" s="259">
        <f t="shared" si="13"/>
        <v>0</v>
      </c>
      <c r="H106" s="260"/>
      <c r="I106" s="260"/>
      <c r="J106" s="259">
        <f t="shared" si="16"/>
        <v>0</v>
      </c>
      <c r="K106" s="258"/>
      <c r="L106" s="258"/>
      <c r="M106" s="259">
        <f t="shared" si="14"/>
        <v>0</v>
      </c>
      <c r="N106" s="258"/>
      <c r="O106" s="258"/>
      <c r="P106" s="259">
        <f t="shared" si="15"/>
        <v>0</v>
      </c>
      <c r="Q106" s="258"/>
      <c r="R106" s="258"/>
      <c r="S106" s="261">
        <f t="shared" si="17"/>
        <v>0</v>
      </c>
    </row>
    <row r="107" spans="1:28" s="243" customFormat="1" x14ac:dyDescent="0.3">
      <c r="A107" s="453" t="s">
        <v>19</v>
      </c>
      <c r="B107" s="267">
        <f t="shared" ref="B107:M107" si="18">SUM(B104:B106)</f>
        <v>0</v>
      </c>
      <c r="C107" s="267">
        <f t="shared" si="18"/>
        <v>0</v>
      </c>
      <c r="D107" s="267">
        <f t="shared" si="18"/>
        <v>0</v>
      </c>
      <c r="E107" s="267">
        <f t="shared" ref="E107:G107" si="19">SUM(E104:E106)</f>
        <v>0</v>
      </c>
      <c r="F107" s="267">
        <f>SUM(F104:F106)</f>
        <v>0</v>
      </c>
      <c r="G107" s="267">
        <f t="shared" si="19"/>
        <v>0</v>
      </c>
      <c r="H107" s="267">
        <f>SUM(H104:H106)</f>
        <v>0</v>
      </c>
      <c r="I107" s="267">
        <f>SUM(I104:I106)</f>
        <v>0</v>
      </c>
      <c r="J107" s="267">
        <f t="shared" si="18"/>
        <v>0</v>
      </c>
      <c r="K107" s="267">
        <f t="shared" si="18"/>
        <v>0</v>
      </c>
      <c r="L107" s="267">
        <f t="shared" si="18"/>
        <v>0</v>
      </c>
      <c r="M107" s="267">
        <f t="shared" si="18"/>
        <v>0</v>
      </c>
      <c r="N107" s="267">
        <f>SUM(N104:N106)</f>
        <v>0</v>
      </c>
      <c r="O107" s="267">
        <f>SUM(O104:O106)</f>
        <v>0</v>
      </c>
      <c r="P107" s="267">
        <f t="shared" ref="P107:S107" si="20">SUM(P104:P106)</f>
        <v>0</v>
      </c>
      <c r="Q107" s="267">
        <f t="shared" si="20"/>
        <v>0</v>
      </c>
      <c r="R107" s="267">
        <f t="shared" si="20"/>
        <v>0</v>
      </c>
      <c r="S107" s="268">
        <f t="shared" si="20"/>
        <v>0</v>
      </c>
    </row>
    <row r="108" spans="1:28" s="243" customFormat="1" x14ac:dyDescent="0.3">
      <c r="A108" s="453" t="s">
        <v>44</v>
      </c>
      <c r="B108" s="258"/>
      <c r="C108" s="258"/>
      <c r="D108" s="259">
        <f>SUM(B108:C108)</f>
        <v>0</v>
      </c>
      <c r="E108" s="258"/>
      <c r="F108" s="258"/>
      <c r="G108" s="259">
        <f>SUM(E108:F108)</f>
        <v>0</v>
      </c>
      <c r="H108" s="260"/>
      <c r="I108" s="260"/>
      <c r="J108" s="259">
        <f>SUM(H108:I108)</f>
        <v>0</v>
      </c>
      <c r="K108" s="258"/>
      <c r="L108" s="258"/>
      <c r="M108" s="259">
        <f>SUM(K108:L108)</f>
        <v>0</v>
      </c>
      <c r="N108" s="258"/>
      <c r="O108" s="258"/>
      <c r="P108" s="259">
        <f>SUM(N108:O108)</f>
        <v>0</v>
      </c>
      <c r="Q108" s="258"/>
      <c r="R108" s="258"/>
      <c r="S108" s="261">
        <f>SUM(Q108:R108)</f>
        <v>0</v>
      </c>
    </row>
    <row r="109" spans="1:28" s="243" customFormat="1" x14ac:dyDescent="0.3">
      <c r="A109" s="453" t="s">
        <v>45</v>
      </c>
      <c r="B109" s="258"/>
      <c r="C109" s="258"/>
      <c r="D109" s="259">
        <f>SUM(B109:C109)</f>
        <v>0</v>
      </c>
      <c r="E109" s="258"/>
      <c r="F109" s="258"/>
      <c r="G109" s="259">
        <f>SUM(E109:F109)</f>
        <v>0</v>
      </c>
      <c r="H109" s="260"/>
      <c r="I109" s="260"/>
      <c r="J109" s="259">
        <f>SUM(H109:I109)</f>
        <v>0</v>
      </c>
      <c r="K109" s="258"/>
      <c r="L109" s="258"/>
      <c r="M109" s="259">
        <f>SUM(K109:L109)</f>
        <v>0</v>
      </c>
      <c r="N109" s="258"/>
      <c r="O109" s="258"/>
      <c r="P109" s="259">
        <f>SUM(N109:O109)</f>
        <v>0</v>
      </c>
      <c r="Q109" s="258"/>
      <c r="R109" s="258"/>
      <c r="S109" s="261">
        <f>SUM(Q109:R109)</f>
        <v>0</v>
      </c>
    </row>
    <row r="110" spans="1:28" s="243" customFormat="1" x14ac:dyDescent="0.3">
      <c r="A110" s="306" t="s">
        <v>46</v>
      </c>
      <c r="B110" s="258"/>
      <c r="C110" s="258"/>
      <c r="D110" s="259">
        <f t="shared" si="12"/>
        <v>0</v>
      </c>
      <c r="E110" s="258"/>
      <c r="F110" s="258"/>
      <c r="G110" s="259">
        <f t="shared" ref="G110:G113" si="21">+SUM(E110:F110)</f>
        <v>0</v>
      </c>
      <c r="H110" s="260"/>
      <c r="I110" s="260"/>
      <c r="J110" s="259">
        <f>+SUM(H110:I110)</f>
        <v>0</v>
      </c>
      <c r="K110" s="258"/>
      <c r="L110" s="258"/>
      <c r="M110" s="259">
        <f t="shared" si="14"/>
        <v>0</v>
      </c>
      <c r="N110" s="258"/>
      <c r="O110" s="258"/>
      <c r="P110" s="259">
        <f t="shared" ref="P110:P113" si="22">+SUM(N110:O110)</f>
        <v>0</v>
      </c>
      <c r="Q110" s="258"/>
      <c r="R110" s="258"/>
      <c r="S110" s="261">
        <f t="shared" ref="S110:S113" si="23">+SUM(Q110:R110)</f>
        <v>0</v>
      </c>
    </row>
    <row r="111" spans="1:28" s="243" customFormat="1" x14ac:dyDescent="0.3">
      <c r="A111" s="306" t="s">
        <v>47</v>
      </c>
      <c r="B111" s="258"/>
      <c r="C111" s="258"/>
      <c r="D111" s="259">
        <f t="shared" si="12"/>
        <v>0</v>
      </c>
      <c r="E111" s="258"/>
      <c r="F111" s="258"/>
      <c r="G111" s="259">
        <f t="shared" si="21"/>
        <v>0</v>
      </c>
      <c r="H111" s="260"/>
      <c r="I111" s="260"/>
      <c r="J111" s="259">
        <f>+SUM(H111:I111)</f>
        <v>0</v>
      </c>
      <c r="K111" s="258"/>
      <c r="L111" s="258"/>
      <c r="M111" s="259">
        <f t="shared" si="14"/>
        <v>0</v>
      </c>
      <c r="N111" s="258"/>
      <c r="O111" s="258"/>
      <c r="P111" s="259">
        <f t="shared" si="22"/>
        <v>0</v>
      </c>
      <c r="Q111" s="258"/>
      <c r="R111" s="258"/>
      <c r="S111" s="261">
        <f t="shared" si="23"/>
        <v>0</v>
      </c>
    </row>
    <row r="112" spans="1:28" s="243" customFormat="1" x14ac:dyDescent="0.3">
      <c r="A112" s="453" t="s">
        <v>48</v>
      </c>
      <c r="B112" s="258"/>
      <c r="C112" s="258"/>
      <c r="D112" s="259">
        <f t="shared" si="12"/>
        <v>0</v>
      </c>
      <c r="E112" s="258"/>
      <c r="F112" s="258"/>
      <c r="G112" s="259">
        <f t="shared" si="21"/>
        <v>0</v>
      </c>
      <c r="H112" s="260"/>
      <c r="I112" s="260"/>
      <c r="J112" s="259">
        <f>+SUM(H112:I112)</f>
        <v>0</v>
      </c>
      <c r="K112" s="258"/>
      <c r="L112" s="258"/>
      <c r="M112" s="259">
        <f t="shared" si="14"/>
        <v>0</v>
      </c>
      <c r="N112" s="258"/>
      <c r="O112" s="258"/>
      <c r="P112" s="259">
        <f t="shared" si="22"/>
        <v>0</v>
      </c>
      <c r="Q112" s="258"/>
      <c r="R112" s="258"/>
      <c r="S112" s="261">
        <f t="shared" si="23"/>
        <v>0</v>
      </c>
    </row>
    <row r="113" spans="1:19" s="243" customFormat="1" ht="33" x14ac:dyDescent="0.3">
      <c r="A113" s="454" t="s">
        <v>49</v>
      </c>
      <c r="B113" s="269"/>
      <c r="C113" s="269"/>
      <c r="D113" s="263">
        <f t="shared" si="12"/>
        <v>0</v>
      </c>
      <c r="E113" s="269"/>
      <c r="F113" s="269"/>
      <c r="G113" s="263">
        <f t="shared" si="21"/>
        <v>0</v>
      </c>
      <c r="H113" s="270"/>
      <c r="I113" s="270"/>
      <c r="J113" s="263">
        <f>+SUM(H113:I113)</f>
        <v>0</v>
      </c>
      <c r="K113" s="269"/>
      <c r="L113" s="269"/>
      <c r="M113" s="263">
        <f t="shared" si="14"/>
        <v>0</v>
      </c>
      <c r="N113" s="269"/>
      <c r="O113" s="269"/>
      <c r="P113" s="263">
        <f t="shared" si="22"/>
        <v>0</v>
      </c>
      <c r="Q113" s="269"/>
      <c r="R113" s="269"/>
      <c r="S113" s="264">
        <f t="shared" si="23"/>
        <v>0</v>
      </c>
    </row>
    <row r="114" spans="1:19" s="243" customFormat="1" ht="14.25" x14ac:dyDescent="0.2">
      <c r="A114" s="271"/>
    </row>
    <row r="115" spans="1:19" s="243" customFormat="1" x14ac:dyDescent="0.2">
      <c r="A115" s="801" t="s">
        <v>50</v>
      </c>
      <c r="B115" s="764">
        <v>2013</v>
      </c>
      <c r="C115" s="765"/>
      <c r="D115" s="765"/>
      <c r="E115" s="764">
        <v>2014</v>
      </c>
      <c r="F115" s="765"/>
      <c r="G115" s="765"/>
      <c r="H115" s="767">
        <v>2015</v>
      </c>
      <c r="I115" s="768"/>
      <c r="J115" s="769"/>
      <c r="K115" s="768">
        <v>2016</v>
      </c>
      <c r="L115" s="768"/>
      <c r="M115" s="769"/>
      <c r="N115" s="764">
        <v>2017</v>
      </c>
      <c r="O115" s="765"/>
      <c r="P115" s="765"/>
      <c r="Q115" s="764">
        <v>2018</v>
      </c>
      <c r="R115" s="765"/>
      <c r="S115" s="765"/>
    </row>
    <row r="116" spans="1:19" s="243" customFormat="1" x14ac:dyDescent="0.3">
      <c r="A116" s="802"/>
      <c r="B116" s="272" t="s">
        <v>51</v>
      </c>
      <c r="C116" s="272" t="s">
        <v>52</v>
      </c>
      <c r="D116" s="272" t="s">
        <v>53</v>
      </c>
      <c r="E116" s="272" t="s">
        <v>51</v>
      </c>
      <c r="F116" s="272" t="s">
        <v>52</v>
      </c>
      <c r="G116" s="272" t="s">
        <v>53</v>
      </c>
      <c r="H116" s="272" t="s">
        <v>51</v>
      </c>
      <c r="I116" s="272" t="s">
        <v>52</v>
      </c>
      <c r="J116" s="272" t="s">
        <v>53</v>
      </c>
      <c r="K116" s="272" t="s">
        <v>51</v>
      </c>
      <c r="L116" s="272" t="s">
        <v>52</v>
      </c>
      <c r="M116" s="273" t="s">
        <v>53</v>
      </c>
      <c r="N116" s="272" t="s">
        <v>51</v>
      </c>
      <c r="O116" s="272" t="s">
        <v>52</v>
      </c>
      <c r="P116" s="272" t="s">
        <v>53</v>
      </c>
      <c r="Q116" s="272" t="s">
        <v>51</v>
      </c>
      <c r="R116" s="272" t="s">
        <v>52</v>
      </c>
      <c r="S116" s="508" t="s">
        <v>53</v>
      </c>
    </row>
    <row r="117" spans="1:19" s="243" customFormat="1" x14ac:dyDescent="0.3">
      <c r="A117" s="281" t="s">
        <v>41</v>
      </c>
      <c r="B117" s="274" t="str">
        <f t="shared" ref="B117:S117" si="24">IFERROR(B104*100/B$96,"")</f>
        <v/>
      </c>
      <c r="C117" s="274" t="str">
        <f t="shared" si="24"/>
        <v/>
      </c>
      <c r="D117" s="274" t="str">
        <f t="shared" si="24"/>
        <v/>
      </c>
      <c r="E117" s="274" t="str">
        <f t="shared" si="24"/>
        <v/>
      </c>
      <c r="F117" s="274" t="str">
        <f t="shared" si="24"/>
        <v/>
      </c>
      <c r="G117" s="274" t="str">
        <f t="shared" si="24"/>
        <v/>
      </c>
      <c r="H117" s="274" t="str">
        <f t="shared" si="24"/>
        <v/>
      </c>
      <c r="I117" s="274" t="str">
        <f t="shared" si="24"/>
        <v/>
      </c>
      <c r="J117" s="274" t="str">
        <f t="shared" si="24"/>
        <v/>
      </c>
      <c r="K117" s="274" t="str">
        <f t="shared" si="24"/>
        <v/>
      </c>
      <c r="L117" s="274" t="str">
        <f t="shared" si="24"/>
        <v/>
      </c>
      <c r="M117" s="274" t="str">
        <f t="shared" si="24"/>
        <v/>
      </c>
      <c r="N117" s="274" t="str">
        <f t="shared" si="24"/>
        <v/>
      </c>
      <c r="O117" s="274" t="str">
        <f t="shared" si="24"/>
        <v/>
      </c>
      <c r="P117" s="274" t="str">
        <f t="shared" si="24"/>
        <v/>
      </c>
      <c r="Q117" s="274" t="str">
        <f t="shared" si="24"/>
        <v/>
      </c>
      <c r="R117" s="274" t="str">
        <f t="shared" si="24"/>
        <v/>
      </c>
      <c r="S117" s="275" t="str">
        <f t="shared" si="24"/>
        <v/>
      </c>
    </row>
    <row r="118" spans="1:19" s="243" customFormat="1" x14ac:dyDescent="0.3">
      <c r="A118" s="292" t="s">
        <v>42</v>
      </c>
      <c r="B118" s="276" t="str">
        <f t="shared" ref="B118:S118" si="25">IFERROR(B105*100/B$96,"")</f>
        <v/>
      </c>
      <c r="C118" s="276" t="str">
        <f t="shared" si="25"/>
        <v/>
      </c>
      <c r="D118" s="276" t="str">
        <f t="shared" si="25"/>
        <v/>
      </c>
      <c r="E118" s="276" t="str">
        <f t="shared" si="25"/>
        <v/>
      </c>
      <c r="F118" s="276" t="str">
        <f t="shared" si="25"/>
        <v/>
      </c>
      <c r="G118" s="276" t="str">
        <f t="shared" si="25"/>
        <v/>
      </c>
      <c r="H118" s="276" t="str">
        <f t="shared" si="25"/>
        <v/>
      </c>
      <c r="I118" s="276" t="str">
        <f t="shared" si="25"/>
        <v/>
      </c>
      <c r="J118" s="276" t="str">
        <f t="shared" si="25"/>
        <v/>
      </c>
      <c r="K118" s="276" t="str">
        <f t="shared" si="25"/>
        <v/>
      </c>
      <c r="L118" s="276" t="str">
        <f t="shared" si="25"/>
        <v/>
      </c>
      <c r="M118" s="276" t="str">
        <f t="shared" si="25"/>
        <v/>
      </c>
      <c r="N118" s="276" t="str">
        <f t="shared" si="25"/>
        <v/>
      </c>
      <c r="O118" s="276" t="str">
        <f t="shared" si="25"/>
        <v/>
      </c>
      <c r="P118" s="276" t="str">
        <f t="shared" si="25"/>
        <v/>
      </c>
      <c r="Q118" s="276" t="str">
        <f t="shared" si="25"/>
        <v/>
      </c>
      <c r="R118" s="276" t="str">
        <f t="shared" si="25"/>
        <v/>
      </c>
      <c r="S118" s="277" t="str">
        <f t="shared" si="25"/>
        <v/>
      </c>
    </row>
    <row r="119" spans="1:19" s="243" customFormat="1" x14ac:dyDescent="0.3">
      <c r="A119" s="292" t="s">
        <v>43</v>
      </c>
      <c r="B119" s="276" t="str">
        <f t="shared" ref="B119:S119" si="26">IFERROR(B106*100/B$96,"")</f>
        <v/>
      </c>
      <c r="C119" s="276" t="str">
        <f t="shared" si="26"/>
        <v/>
      </c>
      <c r="D119" s="276" t="str">
        <f t="shared" si="26"/>
        <v/>
      </c>
      <c r="E119" s="276" t="str">
        <f t="shared" si="26"/>
        <v/>
      </c>
      <c r="F119" s="276" t="str">
        <f t="shared" si="26"/>
        <v/>
      </c>
      <c r="G119" s="276" t="str">
        <f t="shared" si="26"/>
        <v/>
      </c>
      <c r="H119" s="276" t="str">
        <f t="shared" si="26"/>
        <v/>
      </c>
      <c r="I119" s="276" t="str">
        <f t="shared" si="26"/>
        <v/>
      </c>
      <c r="J119" s="276" t="str">
        <f t="shared" si="26"/>
        <v/>
      </c>
      <c r="K119" s="276" t="str">
        <f t="shared" si="26"/>
        <v/>
      </c>
      <c r="L119" s="276" t="str">
        <f t="shared" si="26"/>
        <v/>
      </c>
      <c r="M119" s="276" t="str">
        <f t="shared" si="26"/>
        <v/>
      </c>
      <c r="N119" s="276" t="str">
        <f t="shared" si="26"/>
        <v/>
      </c>
      <c r="O119" s="276" t="str">
        <f t="shared" si="26"/>
        <v/>
      </c>
      <c r="P119" s="276" t="str">
        <f t="shared" si="26"/>
        <v/>
      </c>
      <c r="Q119" s="276" t="str">
        <f t="shared" si="26"/>
        <v/>
      </c>
      <c r="R119" s="276" t="str">
        <f t="shared" si="26"/>
        <v/>
      </c>
      <c r="S119" s="277" t="str">
        <f t="shared" si="26"/>
        <v/>
      </c>
    </row>
    <row r="120" spans="1:19" s="243" customFormat="1" x14ac:dyDescent="0.3">
      <c r="A120" s="453" t="s">
        <v>19</v>
      </c>
      <c r="B120" s="276" t="str">
        <f t="shared" ref="B120:M120" si="27">IFERROR(B107*100/B96,"")</f>
        <v/>
      </c>
      <c r="C120" s="276" t="str">
        <f t="shared" si="27"/>
        <v/>
      </c>
      <c r="D120" s="276" t="str">
        <f t="shared" si="27"/>
        <v/>
      </c>
      <c r="E120" s="276" t="str">
        <f t="shared" si="27"/>
        <v/>
      </c>
      <c r="F120" s="276" t="str">
        <f t="shared" si="27"/>
        <v/>
      </c>
      <c r="G120" s="276" t="str">
        <f t="shared" si="27"/>
        <v/>
      </c>
      <c r="H120" s="276" t="str">
        <f t="shared" si="27"/>
        <v/>
      </c>
      <c r="I120" s="276" t="str">
        <f t="shared" si="27"/>
        <v/>
      </c>
      <c r="J120" s="276" t="str">
        <f t="shared" si="27"/>
        <v/>
      </c>
      <c r="K120" s="276" t="str">
        <f t="shared" si="27"/>
        <v/>
      </c>
      <c r="L120" s="276" t="str">
        <f t="shared" si="27"/>
        <v/>
      </c>
      <c r="M120" s="276" t="str">
        <f t="shared" si="27"/>
        <v/>
      </c>
      <c r="N120" s="276" t="str">
        <f t="shared" ref="N120:S120" si="28">IFERROR(N107*100/N$96,"")</f>
        <v/>
      </c>
      <c r="O120" s="276" t="str">
        <f t="shared" si="28"/>
        <v/>
      </c>
      <c r="P120" s="276" t="str">
        <f t="shared" si="28"/>
        <v/>
      </c>
      <c r="Q120" s="276" t="str">
        <f t="shared" si="28"/>
        <v/>
      </c>
      <c r="R120" s="276" t="str">
        <f t="shared" si="28"/>
        <v/>
      </c>
      <c r="S120" s="277" t="str">
        <f t="shared" si="28"/>
        <v/>
      </c>
    </row>
    <row r="121" spans="1:19" s="243" customFormat="1" x14ac:dyDescent="0.3">
      <c r="A121" s="453" t="s">
        <v>44</v>
      </c>
      <c r="B121" s="276" t="str">
        <f t="shared" ref="B121:S121" si="29">IFERROR(B108*100/B107,"")</f>
        <v/>
      </c>
      <c r="C121" s="276" t="str">
        <f t="shared" si="29"/>
        <v/>
      </c>
      <c r="D121" s="276" t="str">
        <f t="shared" si="29"/>
        <v/>
      </c>
      <c r="E121" s="276" t="str">
        <f t="shared" si="29"/>
        <v/>
      </c>
      <c r="F121" s="276" t="str">
        <f t="shared" si="29"/>
        <v/>
      </c>
      <c r="G121" s="276" t="str">
        <f t="shared" si="29"/>
        <v/>
      </c>
      <c r="H121" s="276" t="str">
        <f t="shared" si="29"/>
        <v/>
      </c>
      <c r="I121" s="276" t="str">
        <f t="shared" si="29"/>
        <v/>
      </c>
      <c r="J121" s="276" t="str">
        <f t="shared" si="29"/>
        <v/>
      </c>
      <c r="K121" s="276" t="str">
        <f t="shared" si="29"/>
        <v/>
      </c>
      <c r="L121" s="276" t="str">
        <f t="shared" si="29"/>
        <v/>
      </c>
      <c r="M121" s="276" t="str">
        <f t="shared" si="29"/>
        <v/>
      </c>
      <c r="N121" s="276" t="str">
        <f t="shared" si="29"/>
        <v/>
      </c>
      <c r="O121" s="276" t="str">
        <f t="shared" si="29"/>
        <v/>
      </c>
      <c r="P121" s="276" t="str">
        <f t="shared" si="29"/>
        <v/>
      </c>
      <c r="Q121" s="276" t="str">
        <f t="shared" si="29"/>
        <v/>
      </c>
      <c r="R121" s="276" t="str">
        <f t="shared" si="29"/>
        <v/>
      </c>
      <c r="S121" s="277" t="str">
        <f t="shared" si="29"/>
        <v/>
      </c>
    </row>
    <row r="122" spans="1:19" s="243" customFormat="1" x14ac:dyDescent="0.3">
      <c r="A122" s="453" t="s">
        <v>45</v>
      </c>
      <c r="B122" s="276" t="str">
        <f t="shared" ref="B122:S122" si="30">IFERROR(B109*100/B106,"")</f>
        <v/>
      </c>
      <c r="C122" s="276" t="str">
        <f t="shared" si="30"/>
        <v/>
      </c>
      <c r="D122" s="276" t="str">
        <f t="shared" si="30"/>
        <v/>
      </c>
      <c r="E122" s="276" t="str">
        <f t="shared" si="30"/>
        <v/>
      </c>
      <c r="F122" s="276" t="str">
        <f t="shared" si="30"/>
        <v/>
      </c>
      <c r="G122" s="276" t="str">
        <f t="shared" si="30"/>
        <v/>
      </c>
      <c r="H122" s="276" t="str">
        <f t="shared" si="30"/>
        <v/>
      </c>
      <c r="I122" s="276" t="str">
        <f t="shared" si="30"/>
        <v/>
      </c>
      <c r="J122" s="276" t="str">
        <f t="shared" si="30"/>
        <v/>
      </c>
      <c r="K122" s="276" t="str">
        <f t="shared" si="30"/>
        <v/>
      </c>
      <c r="L122" s="276" t="str">
        <f t="shared" si="30"/>
        <v/>
      </c>
      <c r="M122" s="276" t="str">
        <f t="shared" si="30"/>
        <v/>
      </c>
      <c r="N122" s="276" t="str">
        <f t="shared" si="30"/>
        <v/>
      </c>
      <c r="O122" s="276" t="str">
        <f t="shared" si="30"/>
        <v/>
      </c>
      <c r="P122" s="276" t="str">
        <f t="shared" si="30"/>
        <v/>
      </c>
      <c r="Q122" s="276" t="str">
        <f t="shared" si="30"/>
        <v/>
      </c>
      <c r="R122" s="276" t="str">
        <f t="shared" si="30"/>
        <v/>
      </c>
      <c r="S122" s="277" t="str">
        <f t="shared" si="30"/>
        <v/>
      </c>
    </row>
    <row r="123" spans="1:19" s="243" customFormat="1" x14ac:dyDescent="0.3">
      <c r="A123" s="292" t="s">
        <v>46</v>
      </c>
      <c r="B123" s="276" t="str">
        <f t="shared" ref="B123:M123" si="31">IFERROR(B110*100/B96,"")</f>
        <v/>
      </c>
      <c r="C123" s="276" t="str">
        <f t="shared" si="31"/>
        <v/>
      </c>
      <c r="D123" s="276" t="str">
        <f t="shared" si="31"/>
        <v/>
      </c>
      <c r="E123" s="276" t="str">
        <f t="shared" si="31"/>
        <v/>
      </c>
      <c r="F123" s="276" t="str">
        <f t="shared" si="31"/>
        <v/>
      </c>
      <c r="G123" s="276" t="str">
        <f t="shared" si="31"/>
        <v/>
      </c>
      <c r="H123" s="276" t="str">
        <f t="shared" si="31"/>
        <v/>
      </c>
      <c r="I123" s="276" t="str">
        <f t="shared" si="31"/>
        <v/>
      </c>
      <c r="J123" s="276" t="str">
        <f t="shared" si="31"/>
        <v/>
      </c>
      <c r="K123" s="276" t="str">
        <f t="shared" si="31"/>
        <v/>
      </c>
      <c r="L123" s="276" t="str">
        <f t="shared" si="31"/>
        <v/>
      </c>
      <c r="M123" s="276" t="str">
        <f t="shared" si="31"/>
        <v/>
      </c>
      <c r="N123" s="276" t="str">
        <f t="shared" ref="N123:S125" si="32">IFERROR(N110*100/N$96,"")</f>
        <v/>
      </c>
      <c r="O123" s="276" t="str">
        <f t="shared" si="32"/>
        <v/>
      </c>
      <c r="P123" s="276" t="str">
        <f t="shared" si="32"/>
        <v/>
      </c>
      <c r="Q123" s="276" t="str">
        <f t="shared" si="32"/>
        <v/>
      </c>
      <c r="R123" s="276" t="str">
        <f t="shared" si="32"/>
        <v/>
      </c>
      <c r="S123" s="277" t="str">
        <f t="shared" si="32"/>
        <v/>
      </c>
    </row>
    <row r="124" spans="1:19" s="243" customFormat="1" x14ac:dyDescent="0.3">
      <c r="A124" s="292" t="s">
        <v>47</v>
      </c>
      <c r="B124" s="276" t="str">
        <f t="shared" ref="B124:M124" si="33">IFERROR(B111*100/B$96,"")</f>
        <v/>
      </c>
      <c r="C124" s="276" t="str">
        <f t="shared" si="33"/>
        <v/>
      </c>
      <c r="D124" s="276" t="str">
        <f t="shared" si="33"/>
        <v/>
      </c>
      <c r="E124" s="276" t="str">
        <f t="shared" si="33"/>
        <v/>
      </c>
      <c r="F124" s="276" t="str">
        <f t="shared" si="33"/>
        <v/>
      </c>
      <c r="G124" s="276" t="str">
        <f t="shared" si="33"/>
        <v/>
      </c>
      <c r="H124" s="276" t="str">
        <f t="shared" si="33"/>
        <v/>
      </c>
      <c r="I124" s="276" t="str">
        <f t="shared" si="33"/>
        <v/>
      </c>
      <c r="J124" s="276" t="str">
        <f t="shared" si="33"/>
        <v/>
      </c>
      <c r="K124" s="276" t="str">
        <f t="shared" si="33"/>
        <v/>
      </c>
      <c r="L124" s="276" t="str">
        <f t="shared" si="33"/>
        <v/>
      </c>
      <c r="M124" s="276" t="str">
        <f t="shared" si="33"/>
        <v/>
      </c>
      <c r="N124" s="276" t="str">
        <f t="shared" si="32"/>
        <v/>
      </c>
      <c r="O124" s="276" t="str">
        <f t="shared" si="32"/>
        <v/>
      </c>
      <c r="P124" s="276" t="str">
        <f t="shared" si="32"/>
        <v/>
      </c>
      <c r="Q124" s="276" t="str">
        <f t="shared" si="32"/>
        <v/>
      </c>
      <c r="R124" s="276" t="str">
        <f t="shared" si="32"/>
        <v/>
      </c>
      <c r="S124" s="277" t="str">
        <f t="shared" si="32"/>
        <v/>
      </c>
    </row>
    <row r="125" spans="1:19" s="243" customFormat="1" x14ac:dyDescent="0.3">
      <c r="A125" s="453" t="s">
        <v>48</v>
      </c>
      <c r="B125" s="276" t="str">
        <f t="shared" ref="B125:M125" si="34">IFERROR(B112*100/B$96,"")</f>
        <v/>
      </c>
      <c r="C125" s="276" t="str">
        <f t="shared" si="34"/>
        <v/>
      </c>
      <c r="D125" s="276" t="str">
        <f t="shared" si="34"/>
        <v/>
      </c>
      <c r="E125" s="276" t="str">
        <f t="shared" si="34"/>
        <v/>
      </c>
      <c r="F125" s="276" t="str">
        <f t="shared" si="34"/>
        <v/>
      </c>
      <c r="G125" s="276" t="str">
        <f t="shared" si="34"/>
        <v/>
      </c>
      <c r="H125" s="276" t="str">
        <f t="shared" si="34"/>
        <v/>
      </c>
      <c r="I125" s="276" t="str">
        <f t="shared" si="34"/>
        <v/>
      </c>
      <c r="J125" s="276" t="str">
        <f t="shared" si="34"/>
        <v/>
      </c>
      <c r="K125" s="276" t="str">
        <f t="shared" si="34"/>
        <v/>
      </c>
      <c r="L125" s="276" t="str">
        <f t="shared" si="34"/>
        <v/>
      </c>
      <c r="M125" s="276" t="str">
        <f t="shared" si="34"/>
        <v/>
      </c>
      <c r="N125" s="276" t="str">
        <f t="shared" si="32"/>
        <v/>
      </c>
      <c r="O125" s="276" t="str">
        <f t="shared" si="32"/>
        <v/>
      </c>
      <c r="P125" s="276" t="str">
        <f t="shared" si="32"/>
        <v/>
      </c>
      <c r="Q125" s="276" t="str">
        <f t="shared" si="32"/>
        <v/>
      </c>
      <c r="R125" s="276" t="str">
        <f t="shared" si="32"/>
        <v/>
      </c>
      <c r="S125" s="277" t="str">
        <f t="shared" si="32"/>
        <v/>
      </c>
    </row>
    <row r="126" spans="1:19" s="243" customFormat="1" ht="33" x14ac:dyDescent="0.3">
      <c r="A126" s="454" t="s">
        <v>49</v>
      </c>
      <c r="B126" s="278" t="str">
        <f t="shared" ref="B126:M126" si="35">IFERROR(B113*100/B$98,"")</f>
        <v/>
      </c>
      <c r="C126" s="278" t="str">
        <f t="shared" si="35"/>
        <v/>
      </c>
      <c r="D126" s="278" t="str">
        <f t="shared" si="35"/>
        <v/>
      </c>
      <c r="E126" s="278" t="str">
        <f t="shared" si="35"/>
        <v/>
      </c>
      <c r="F126" s="278" t="str">
        <f t="shared" si="35"/>
        <v/>
      </c>
      <c r="G126" s="278" t="str">
        <f t="shared" si="35"/>
        <v/>
      </c>
      <c r="H126" s="278" t="str">
        <f t="shared" si="35"/>
        <v/>
      </c>
      <c r="I126" s="278" t="str">
        <f t="shared" si="35"/>
        <v/>
      </c>
      <c r="J126" s="278" t="str">
        <f t="shared" si="35"/>
        <v/>
      </c>
      <c r="K126" s="278" t="str">
        <f t="shared" si="35"/>
        <v/>
      </c>
      <c r="L126" s="278" t="str">
        <f t="shared" si="35"/>
        <v/>
      </c>
      <c r="M126" s="278" t="str">
        <f t="shared" si="35"/>
        <v/>
      </c>
      <c r="N126" s="278" t="str">
        <f t="shared" ref="N126:S126" si="36">IFERROR(N113*100/N98,"")</f>
        <v/>
      </c>
      <c r="O126" s="278" t="str">
        <f t="shared" si="36"/>
        <v/>
      </c>
      <c r="P126" s="278" t="str">
        <f t="shared" si="36"/>
        <v/>
      </c>
      <c r="Q126" s="278" t="str">
        <f t="shared" si="36"/>
        <v/>
      </c>
      <c r="R126" s="278" t="str">
        <f t="shared" si="36"/>
        <v/>
      </c>
      <c r="S126" s="279" t="str">
        <f t="shared" si="36"/>
        <v/>
      </c>
    </row>
    <row r="127" spans="1:19" s="243" customFormat="1" x14ac:dyDescent="0.3">
      <c r="A127" s="203" t="s">
        <v>14</v>
      </c>
    </row>
    <row r="128" spans="1:19" x14ac:dyDescent="0.3">
      <c r="A128" s="203"/>
    </row>
    <row r="129" spans="1:13" x14ac:dyDescent="0.3">
      <c r="A129" s="772" t="s">
        <v>54</v>
      </c>
      <c r="B129" s="773"/>
      <c r="C129" s="773"/>
      <c r="D129" s="773"/>
      <c r="E129" s="773"/>
      <c r="F129" s="773"/>
      <c r="G129" s="773"/>
      <c r="H129" s="773"/>
      <c r="I129" s="773"/>
      <c r="J129" s="773"/>
      <c r="K129" s="773"/>
      <c r="L129" s="773"/>
      <c r="M129" s="774"/>
    </row>
    <row r="130" spans="1:13" x14ac:dyDescent="0.3">
      <c r="A130" s="766" t="s">
        <v>193</v>
      </c>
      <c r="B130" s="759">
        <v>2013</v>
      </c>
      <c r="C130" s="760"/>
      <c r="D130" s="759">
        <v>2014</v>
      </c>
      <c r="E130" s="760"/>
      <c r="F130" s="770">
        <v>2015</v>
      </c>
      <c r="G130" s="771"/>
      <c r="H130" s="770">
        <v>2016</v>
      </c>
      <c r="I130" s="771"/>
      <c r="J130" s="759">
        <v>2017</v>
      </c>
      <c r="K130" s="760"/>
      <c r="L130" s="759">
        <v>2018</v>
      </c>
      <c r="M130" s="760"/>
    </row>
    <row r="131" spans="1:13" x14ac:dyDescent="0.3">
      <c r="A131" s="766"/>
      <c r="B131" s="280" t="s">
        <v>116</v>
      </c>
      <c r="C131" s="280" t="s">
        <v>57</v>
      </c>
      <c r="D131" s="280" t="s">
        <v>116</v>
      </c>
      <c r="E131" s="280" t="s">
        <v>57</v>
      </c>
      <c r="F131" s="280" t="s">
        <v>116</v>
      </c>
      <c r="G131" s="280" t="s">
        <v>57</v>
      </c>
      <c r="H131" s="280" t="s">
        <v>116</v>
      </c>
      <c r="I131" s="280" t="s">
        <v>57</v>
      </c>
      <c r="J131" s="280" t="s">
        <v>116</v>
      </c>
      <c r="K131" s="280" t="s">
        <v>57</v>
      </c>
      <c r="L131" s="280" t="s">
        <v>116</v>
      </c>
      <c r="M131" s="280" t="s">
        <v>57</v>
      </c>
    </row>
    <row r="132" spans="1:13" ht="33" x14ac:dyDescent="0.3">
      <c r="A132" s="281" t="s">
        <v>58</v>
      </c>
      <c r="B132" s="282"/>
      <c r="C132" s="283" t="str">
        <f>IF(B132=0,"",B132*100/N73)</f>
        <v/>
      </c>
      <c r="D132" s="282"/>
      <c r="E132" s="283" t="str">
        <f>IF(D132=0,"",D132*100/O73)</f>
        <v/>
      </c>
      <c r="F132" s="282"/>
      <c r="G132" s="283" t="str">
        <f>IF(F132=0,"",F132*100/P73)</f>
        <v/>
      </c>
      <c r="H132" s="282"/>
      <c r="I132" s="283" t="str">
        <f>IF(H132=0,"",H132*100/Q73)</f>
        <v/>
      </c>
      <c r="J132" s="282"/>
      <c r="K132" s="283" t="str">
        <f>IF(J132=0,"",J132*100/R73)</f>
        <v/>
      </c>
      <c r="L132" s="282"/>
      <c r="M132" s="284" t="str">
        <f>IF(L132=0,"",L132*100/S73)</f>
        <v/>
      </c>
    </row>
    <row r="133" spans="1:13" x14ac:dyDescent="0.3">
      <c r="A133" s="285" t="s">
        <v>241</v>
      </c>
      <c r="B133" s="464"/>
      <c r="C133" s="465" t="str">
        <f>IF(B133=0,"",B133*100/N73)</f>
        <v/>
      </c>
      <c r="D133" s="464"/>
      <c r="E133" s="465" t="str">
        <f>IF(D133=0,"",D133*100/O73)</f>
        <v/>
      </c>
      <c r="F133" s="466"/>
      <c r="G133" s="467" t="str">
        <f>IF(F133=0,"",F133*100/$P$73)</f>
        <v/>
      </c>
      <c r="H133" s="466"/>
      <c r="I133" s="467" t="str">
        <f>IF(H133=0,"",H133*100/$Q$73)</f>
        <v/>
      </c>
      <c r="J133" s="466"/>
      <c r="K133" s="467" t="str">
        <f>IF(J133=0,"",J133*100/$R$73)</f>
        <v/>
      </c>
      <c r="L133" s="466"/>
      <c r="M133" s="468" t="str">
        <f>IF(L133=0,"",L133*100/$S$73)</f>
        <v/>
      </c>
    </row>
    <row r="134" spans="1:13" x14ac:dyDescent="0.3">
      <c r="A134" s="374" t="s">
        <v>59</v>
      </c>
      <c r="B134" s="464"/>
      <c r="C134" s="465" t="str">
        <f>IF(B134=0,"",B134*100/N73)</f>
        <v/>
      </c>
      <c r="D134" s="464"/>
      <c r="E134" s="465" t="str">
        <f>IF(D134=0,"",D134*100/O73)</f>
        <v/>
      </c>
      <c r="F134" s="287"/>
      <c r="G134" s="288" t="str">
        <f>IF(F134=0,"",F134*100/$P$73)</f>
        <v/>
      </c>
      <c r="H134" s="289"/>
      <c r="I134" s="288" t="str">
        <f>IF(H134=0,"",H134*100/$Q$73)</f>
        <v/>
      </c>
      <c r="J134" s="289"/>
      <c r="K134" s="288" t="str">
        <f>IF(J134=0,"",J134*100/$R$73)</f>
        <v/>
      </c>
      <c r="L134" s="289"/>
      <c r="M134" s="290" t="str">
        <f>IF(L134=0,"",L134*100/$S$73)</f>
        <v/>
      </c>
    </row>
    <row r="135" spans="1:13" x14ac:dyDescent="0.3">
      <c r="A135" s="292" t="s">
        <v>227</v>
      </c>
      <c r="B135" s="289"/>
      <c r="C135" s="288" t="str">
        <f>IF(B135=0,"",B135*100/(B43+H43))</f>
        <v/>
      </c>
      <c r="D135" s="289"/>
      <c r="E135" s="288" t="str">
        <f>IF(D135=0,"",D135*100/(C43+I43))</f>
        <v/>
      </c>
      <c r="F135" s="287"/>
      <c r="G135" s="288" t="str">
        <f>IF(F135=0,"",F135*100/(D43+J43))</f>
        <v/>
      </c>
      <c r="H135" s="289"/>
      <c r="I135" s="288" t="str">
        <f>IF(H135=0,"",H135*100/(E43+K43))</f>
        <v/>
      </c>
      <c r="J135" s="289"/>
      <c r="K135" s="288" t="str">
        <f>IF(J135=0,"",J135*100/(F43+L43))</f>
        <v/>
      </c>
      <c r="L135" s="289"/>
      <c r="M135" s="290" t="str">
        <f>IF(L135=0,"",L135*100/(G43+M43))</f>
        <v/>
      </c>
    </row>
    <row r="136" spans="1:13" x14ac:dyDescent="0.3">
      <c r="A136" s="286" t="s">
        <v>194</v>
      </c>
      <c r="B136" s="289"/>
      <c r="C136" s="288" t="str">
        <f>IF(B136=0,"",B136*100/(B43+H43))</f>
        <v/>
      </c>
      <c r="D136" s="289"/>
      <c r="E136" s="288" t="str">
        <f>IF(D136=0,"",D136*100/(C43+I43))</f>
        <v/>
      </c>
      <c r="F136" s="287"/>
      <c r="G136" s="288" t="str">
        <f>IF(F136=0,"",F136*100/(D43+J43))</f>
        <v/>
      </c>
      <c r="H136" s="289"/>
      <c r="I136" s="288" t="str">
        <f>IF(H136=0,"",H136*100/(E43+K43))</f>
        <v/>
      </c>
      <c r="J136" s="289"/>
      <c r="K136" s="288" t="str">
        <f>IF(J136=0,"",J136*100/(F43+L43))</f>
        <v/>
      </c>
      <c r="L136" s="289"/>
      <c r="M136" s="290" t="str">
        <f>IF(L136=0,"",L136*100/(G43+M43))</f>
        <v/>
      </c>
    </row>
    <row r="137" spans="1:13" x14ac:dyDescent="0.3">
      <c r="A137" s="286" t="s">
        <v>195</v>
      </c>
      <c r="B137" s="289"/>
      <c r="C137" s="288" t="str">
        <f>IF(B137=0,"",B137*100/(B43+H43))</f>
        <v/>
      </c>
      <c r="D137" s="289"/>
      <c r="E137" s="288" t="str">
        <f>IF(D137=0,"",D137*100/(C43+I43))</f>
        <v/>
      </c>
      <c r="F137" s="287"/>
      <c r="G137" s="288" t="str">
        <f>IF(F137=0,"",F137*100/(D43+J43))</f>
        <v/>
      </c>
      <c r="H137" s="289"/>
      <c r="I137" s="288" t="str">
        <f>IF(H137=0,"",H137*100/(E43+K43))</f>
        <v/>
      </c>
      <c r="J137" s="289"/>
      <c r="K137" s="288" t="str">
        <f>IF(J137=0,"",J137*100/(F43+L43))</f>
        <v/>
      </c>
      <c r="L137" s="289"/>
      <c r="M137" s="290" t="str">
        <f>IF(L137=0,"",L137*100/(G43+M43))</f>
        <v/>
      </c>
    </row>
    <row r="138" spans="1:13" x14ac:dyDescent="0.3">
      <c r="A138" s="286" t="s">
        <v>196</v>
      </c>
      <c r="B138" s="289"/>
      <c r="C138" s="288" t="str">
        <f>IF(B138=0,"",B138*100/(B43+H43))</f>
        <v/>
      </c>
      <c r="D138" s="289"/>
      <c r="E138" s="288" t="str">
        <f>IF(D138=0,"",D138*100/(C43+I43))</f>
        <v/>
      </c>
      <c r="F138" s="287"/>
      <c r="G138" s="288" t="str">
        <f>IF(F138=0,"",F138*100/(D43+J43))</f>
        <v/>
      </c>
      <c r="H138" s="289"/>
      <c r="I138" s="288" t="str">
        <f>IF(H138=0,"",H138*100/(E43+K43))</f>
        <v/>
      </c>
      <c r="J138" s="289"/>
      <c r="K138" s="288" t="str">
        <f>IF(J138=0,"",J138*100/(F43+L43))</f>
        <v/>
      </c>
      <c r="L138" s="289"/>
      <c r="M138" s="290" t="str">
        <f>IF(L138=0,"",L138*100/(G43+M43))</f>
        <v/>
      </c>
    </row>
    <row r="139" spans="1:13" x14ac:dyDescent="0.3">
      <c r="A139" s="201" t="s">
        <v>63</v>
      </c>
      <c r="B139" s="289"/>
      <c r="C139" s="288" t="str">
        <f>IF(B139=0,"",B139*100/(B43+H43))</f>
        <v/>
      </c>
      <c r="D139" s="289"/>
      <c r="E139" s="288" t="str">
        <f>IF(D139=0,"",D139*100/(C43+I43))</f>
        <v/>
      </c>
      <c r="F139" s="287"/>
      <c r="G139" s="288" t="str">
        <f>IF(F139=0,"",F139*100/(D43+J43))</f>
        <v/>
      </c>
      <c r="H139" s="289"/>
      <c r="I139" s="288" t="str">
        <f>IF(H139=0,"",H139*100/(E43+K43))</f>
        <v/>
      </c>
      <c r="J139" s="289"/>
      <c r="K139" s="288" t="str">
        <f>IF(J139=0,"",J139*100/(F43+L43))</f>
        <v/>
      </c>
      <c r="L139" s="289"/>
      <c r="M139" s="290" t="str">
        <f>IF(L139=0,"",L139*100/(G43+M43))</f>
        <v/>
      </c>
    </row>
    <row r="140" spans="1:13" x14ac:dyDescent="0.3">
      <c r="A140" s="291" t="s">
        <v>69</v>
      </c>
      <c r="B140" s="289"/>
      <c r="C140" s="288" t="str">
        <f>IF(B140=0,"",B140*100/(B43+H43))</f>
        <v/>
      </c>
      <c r="D140" s="289"/>
      <c r="E140" s="288" t="str">
        <f>IF(D140=0,"",D140*100/(C43+I43))</f>
        <v/>
      </c>
      <c r="F140" s="287"/>
      <c r="G140" s="288" t="str">
        <f>IF(F140=0,"",F140*100/(D43+J43))</f>
        <v/>
      </c>
      <c r="H140" s="289"/>
      <c r="I140" s="288" t="str">
        <f>IF(H140=0,"",H140*100/(E43+K43))</f>
        <v/>
      </c>
      <c r="J140" s="289"/>
      <c r="K140" s="288" t="str">
        <f>IF(J140=0,"",J140*100/(F43+L43))</f>
        <v/>
      </c>
      <c r="L140" s="289"/>
      <c r="M140" s="290" t="str">
        <f>IF(L140=0,"",L140*100/(G43+M43))</f>
        <v/>
      </c>
    </row>
    <row r="141" spans="1:13" ht="33" x14ac:dyDescent="0.3">
      <c r="A141" s="292" t="s">
        <v>65</v>
      </c>
      <c r="B141" s="289"/>
      <c r="C141" s="288" t="str">
        <f>IFERROR(B141*100/B143,"")</f>
        <v/>
      </c>
      <c r="D141" s="289"/>
      <c r="E141" s="288" t="str">
        <f>IFERROR(D141*100/D143,"")</f>
        <v/>
      </c>
      <c r="F141" s="287"/>
      <c r="G141" s="288" t="str">
        <f>IFERROR(F141*100/F143,"")</f>
        <v/>
      </c>
      <c r="H141" s="289"/>
      <c r="I141" s="288" t="str">
        <f>IFERROR(H141*100/H143,"")</f>
        <v/>
      </c>
      <c r="J141" s="289"/>
      <c r="K141" s="288" t="str">
        <f>IFERROR(J141*100/J143,"")</f>
        <v/>
      </c>
      <c r="L141" s="289"/>
      <c r="M141" s="290" t="str">
        <f>IFERROR(L141*100/L143,"")</f>
        <v/>
      </c>
    </row>
    <row r="142" spans="1:13" ht="33" x14ac:dyDescent="0.3">
      <c r="A142" s="292" t="s">
        <v>66</v>
      </c>
      <c r="B142" s="289"/>
      <c r="C142" s="288" t="str">
        <f>IFERROR(B142*100/B143,"")</f>
        <v/>
      </c>
      <c r="D142" s="289"/>
      <c r="E142" s="288" t="str">
        <f>IFERROR(D142*100/D143,"")</f>
        <v/>
      </c>
      <c r="F142" s="287"/>
      <c r="G142" s="288" t="str">
        <f>IFERROR(F142*100/F143,"")</f>
        <v/>
      </c>
      <c r="H142" s="289"/>
      <c r="I142" s="288" t="str">
        <f>IFERROR(H142*100/H143,"")</f>
        <v/>
      </c>
      <c r="J142" s="289"/>
      <c r="K142" s="288" t="str">
        <f>IFERROR(J142*100/J143,"")</f>
        <v/>
      </c>
      <c r="L142" s="289"/>
      <c r="M142" s="290" t="str">
        <f>IFERROR(L142*100/L143,"")</f>
        <v/>
      </c>
    </row>
    <row r="143" spans="1:13" ht="33" x14ac:dyDescent="0.3">
      <c r="A143" s="452" t="s">
        <v>64</v>
      </c>
      <c r="B143" s="293">
        <f>SUM(B141:B142)</f>
        <v>0</v>
      </c>
      <c r="C143" s="294" t="str">
        <f>IFERROR(B143*100/($N$67+$B$73+$H$73),"")</f>
        <v/>
      </c>
      <c r="D143" s="293">
        <f>SUM(D141:D142)</f>
        <v>0</v>
      </c>
      <c r="E143" s="294" t="str">
        <f>IFERROR(D143*100/($O$67+$C$73+$I$73),"")</f>
        <v/>
      </c>
      <c r="F143" s="293">
        <f>SUM(F141:F142)</f>
        <v>0</v>
      </c>
      <c r="G143" s="294" t="str">
        <f>IFERROR(F143*100/($P$67+$D$73+$J$73),"")</f>
        <v/>
      </c>
      <c r="H143" s="293">
        <f>SUM(H141:H142)</f>
        <v>0</v>
      </c>
      <c r="I143" s="294" t="str">
        <f>IFERROR(H143*100/($Q$67+$E$73+$K$73),"")</f>
        <v/>
      </c>
      <c r="J143" s="293">
        <f>SUM(J141:J142)</f>
        <v>0</v>
      </c>
      <c r="K143" s="295" t="str">
        <f>IFERROR(J143*100/($R$67+$F$73+$L$73),"")</f>
        <v/>
      </c>
      <c r="L143" s="293">
        <f>SUM(L141:L142)</f>
        <v>0</v>
      </c>
      <c r="M143" s="296" t="str">
        <f>IFERROR(L143*100/($S$67+$G$73+$M$73),"")</f>
        <v/>
      </c>
    </row>
    <row r="145" spans="1:31" x14ac:dyDescent="0.3">
      <c r="A145" s="738"/>
      <c r="B145" s="738"/>
      <c r="C145" s="738"/>
      <c r="D145" s="738"/>
      <c r="E145" s="738"/>
      <c r="F145" s="738"/>
      <c r="G145" s="738"/>
      <c r="H145" s="738"/>
      <c r="I145" s="738"/>
      <c r="J145" s="738"/>
      <c r="K145" s="738"/>
      <c r="L145" s="738"/>
      <c r="M145" s="738"/>
      <c r="N145" s="738"/>
      <c r="O145" s="738"/>
    </row>
    <row r="146" spans="1:31" s="243" customFormat="1" x14ac:dyDescent="0.2">
      <c r="A146" s="761" t="s">
        <v>55</v>
      </c>
      <c r="B146" s="761">
        <v>2013</v>
      </c>
      <c r="C146" s="761"/>
      <c r="D146" s="761">
        <v>2014</v>
      </c>
      <c r="E146" s="761"/>
      <c r="F146" s="761">
        <v>2015</v>
      </c>
      <c r="G146" s="761"/>
      <c r="H146" s="761">
        <v>2016</v>
      </c>
      <c r="I146" s="761"/>
      <c r="J146" s="761">
        <v>2017</v>
      </c>
      <c r="K146" s="761"/>
      <c r="L146" s="761">
        <v>2018</v>
      </c>
      <c r="M146" s="761"/>
    </row>
    <row r="147" spans="1:31" s="243" customFormat="1" x14ac:dyDescent="0.3">
      <c r="A147" s="761"/>
      <c r="B147" s="487" t="s">
        <v>68</v>
      </c>
      <c r="C147" s="487" t="s">
        <v>57</v>
      </c>
      <c r="D147" s="487" t="s">
        <v>68</v>
      </c>
      <c r="E147" s="487" t="s">
        <v>57</v>
      </c>
      <c r="F147" s="487" t="s">
        <v>68</v>
      </c>
      <c r="G147" s="487" t="s">
        <v>57</v>
      </c>
      <c r="H147" s="487" t="s">
        <v>68</v>
      </c>
      <c r="I147" s="487" t="s">
        <v>57</v>
      </c>
      <c r="J147" s="487" t="s">
        <v>68</v>
      </c>
      <c r="K147" s="487" t="s">
        <v>57</v>
      </c>
      <c r="L147" s="487" t="s">
        <v>68</v>
      </c>
      <c r="M147" s="487" t="s">
        <v>57</v>
      </c>
    </row>
    <row r="148" spans="1:31" s="243" customFormat="1" x14ac:dyDescent="0.2">
      <c r="A148" s="444" t="s">
        <v>70</v>
      </c>
      <c r="B148" s="445"/>
      <c r="C148" s="446" t="str">
        <f>IF(B148=0,"",B148*100/(B44+H44))</f>
        <v/>
      </c>
      <c r="D148" s="445"/>
      <c r="E148" s="446" t="str">
        <f>IF(D148=0,"",D148*100/(C44+I44))</f>
        <v/>
      </c>
      <c r="F148" s="445"/>
      <c r="G148" s="446" t="str">
        <f>IF(F148=0,"",F148*100/(D44+J44))</f>
        <v/>
      </c>
      <c r="H148" s="445"/>
      <c r="I148" s="446" t="str">
        <f>IF(H148=0,"",H148*100/(E44+K44))</f>
        <v/>
      </c>
      <c r="J148" s="445"/>
      <c r="K148" s="446" t="str">
        <f>IF(J148=0,"",J148*100/(F44+L44))</f>
        <v/>
      </c>
      <c r="L148" s="445"/>
      <c r="M148" s="447" t="str">
        <f>IF(L148=0,"",L148*100/(G44+M44))</f>
        <v/>
      </c>
    </row>
    <row r="149" spans="1:31" s="243" customFormat="1" ht="33" x14ac:dyDescent="0.2">
      <c r="A149" s="455" t="s">
        <v>72</v>
      </c>
      <c r="B149" s="299"/>
      <c r="C149" s="298" t="str">
        <f>IFERROR(B149*100/B151,"")</f>
        <v/>
      </c>
      <c r="D149" s="299"/>
      <c r="E149" s="298" t="str">
        <f>IFERROR(D149*100/D151,"")</f>
        <v/>
      </c>
      <c r="F149" s="299"/>
      <c r="G149" s="298" t="str">
        <f>IFERROR(F149*100/F151,"")</f>
        <v/>
      </c>
      <c r="H149" s="299"/>
      <c r="I149" s="298" t="str">
        <f>IFERROR(H149*100/H151,"")</f>
        <v/>
      </c>
      <c r="J149" s="299"/>
      <c r="K149" s="298" t="str">
        <f>IFERROR(J149*100/J151,"")</f>
        <v/>
      </c>
      <c r="L149" s="299"/>
      <c r="M149" s="448" t="str">
        <f>IFERROR(L149*100/L151,"")</f>
        <v/>
      </c>
    </row>
    <row r="150" spans="1:31" s="243" customFormat="1" ht="33" x14ac:dyDescent="0.2">
      <c r="A150" s="455" t="s">
        <v>73</v>
      </c>
      <c r="B150" s="299"/>
      <c r="C150" s="298" t="str">
        <f>IFERROR(B150*100/B151,"")</f>
        <v/>
      </c>
      <c r="D150" s="299"/>
      <c r="E150" s="298" t="str">
        <f>IFERROR(D150*100/D151,"")</f>
        <v/>
      </c>
      <c r="F150" s="299"/>
      <c r="G150" s="298" t="str">
        <f>IFERROR(F150*100/F151,"")</f>
        <v/>
      </c>
      <c r="H150" s="299"/>
      <c r="I150" s="298" t="str">
        <f>IFERROR(H150*100/H151,"")</f>
        <v/>
      </c>
      <c r="J150" s="299"/>
      <c r="K150" s="298" t="str">
        <f>IFERROR(J150*100/J151,"")</f>
        <v/>
      </c>
      <c r="L150" s="299"/>
      <c r="M150" s="448" t="str">
        <f>IFERROR(L150*100/L151,"")</f>
        <v/>
      </c>
    </row>
    <row r="151" spans="1:31" s="243" customFormat="1" ht="33" x14ac:dyDescent="0.2">
      <c r="A151" s="452" t="s">
        <v>71</v>
      </c>
      <c r="B151" s="449">
        <f>SUM(B149:B150)</f>
        <v>0</v>
      </c>
      <c r="C151" s="450" t="str">
        <f>IFERROR(B151*100/($N$68+$B$74+$H$74),"")</f>
        <v/>
      </c>
      <c r="D151" s="449">
        <f>SUM(D149:D150)</f>
        <v>0</v>
      </c>
      <c r="E151" s="450" t="str">
        <f>IFERROR(D151*100/($O$68+$C$74+$I$74),"")</f>
        <v/>
      </c>
      <c r="F151" s="449">
        <f>SUM(F149:F150)</f>
        <v>0</v>
      </c>
      <c r="G151" s="450" t="str">
        <f>IFERROR(F151*100/($P$68+$D$74+$J$74),"")</f>
        <v/>
      </c>
      <c r="H151" s="449">
        <f>SUM(H149:H150)</f>
        <v>0</v>
      </c>
      <c r="I151" s="450" t="str">
        <f>IFERROR(H151*100/($Q$68+$E$74+$K$74),"")</f>
        <v/>
      </c>
      <c r="J151" s="449">
        <f>SUM(J149:J150)</f>
        <v>0</v>
      </c>
      <c r="K151" s="450" t="str">
        <f>IFERROR(J151*100/($R$68+$F$74+$L$74),"")</f>
        <v/>
      </c>
      <c r="L151" s="449">
        <f>SUM(L149:L150)</f>
        <v>0</v>
      </c>
      <c r="M151" s="451" t="str">
        <f>IFERROR(L151*100/($S$68+$G$74+$M$74),"")</f>
        <v/>
      </c>
    </row>
    <row r="152" spans="1:31" s="243" customFormat="1" x14ac:dyDescent="0.2">
      <c r="A152" s="803" t="s">
        <v>74</v>
      </c>
      <c r="B152" s="792"/>
      <c r="C152" s="792"/>
      <c r="D152" s="792"/>
      <c r="E152" s="792"/>
      <c r="F152" s="792"/>
      <c r="G152" s="792"/>
      <c r="H152" s="792"/>
      <c r="I152" s="792"/>
      <c r="J152" s="792"/>
      <c r="K152" s="792"/>
      <c r="L152" s="792"/>
      <c r="M152" s="792"/>
      <c r="N152" s="792"/>
      <c r="O152" s="792"/>
      <c r="P152" s="792"/>
      <c r="Q152" s="792"/>
      <c r="R152" s="792"/>
      <c r="S152" s="792"/>
      <c r="T152" s="792"/>
      <c r="U152" s="792"/>
      <c r="V152" s="792"/>
      <c r="W152" s="792"/>
      <c r="X152" s="792"/>
      <c r="Y152" s="792"/>
      <c r="Z152" s="792"/>
      <c r="AA152" s="792"/>
      <c r="AB152" s="792"/>
      <c r="AC152" s="792"/>
      <c r="AD152" s="792"/>
      <c r="AE152" s="792"/>
    </row>
    <row r="153" spans="1:31" s="243" customFormat="1" x14ac:dyDescent="0.2">
      <c r="A153" s="792" t="s">
        <v>75</v>
      </c>
      <c r="B153" s="792"/>
      <c r="C153" s="792"/>
      <c r="D153" s="792"/>
      <c r="E153" s="792"/>
      <c r="F153" s="792"/>
      <c r="G153" s="792"/>
      <c r="H153" s="792"/>
      <c r="I153" s="792"/>
      <c r="J153" s="792"/>
      <c r="K153" s="792"/>
      <c r="L153" s="792"/>
      <c r="M153" s="792"/>
      <c r="N153" s="792"/>
      <c r="O153" s="792"/>
      <c r="P153" s="792"/>
      <c r="Q153" s="792"/>
      <c r="R153" s="792"/>
      <c r="S153" s="792"/>
      <c r="T153" s="792"/>
      <c r="U153" s="792"/>
      <c r="V153" s="792"/>
      <c r="W153" s="792"/>
      <c r="X153" s="792"/>
      <c r="Y153" s="792"/>
      <c r="Z153" s="792"/>
      <c r="AA153" s="792"/>
      <c r="AB153" s="792"/>
      <c r="AC153" s="792"/>
      <c r="AD153" s="792"/>
      <c r="AE153" s="792"/>
    </row>
    <row r="154" spans="1:31" x14ac:dyDescent="0.3">
      <c r="A154" s="242" t="s">
        <v>14</v>
      </c>
    </row>
    <row r="155" spans="1:31" x14ac:dyDescent="0.3">
      <c r="A155" s="242"/>
    </row>
    <row r="156" spans="1:31" x14ac:dyDescent="0.3">
      <c r="A156" s="509" t="s">
        <v>76</v>
      </c>
      <c r="B156" s="510"/>
      <c r="C156" s="510"/>
      <c r="D156" s="510"/>
      <c r="E156" s="510"/>
      <c r="F156" s="510"/>
      <c r="G156" s="510"/>
      <c r="H156" s="510"/>
      <c r="I156" s="510"/>
      <c r="J156" s="510"/>
      <c r="K156" s="510"/>
      <c r="L156" s="510"/>
      <c r="M156" s="510"/>
    </row>
    <row r="157" spans="1:31" x14ac:dyDescent="0.3">
      <c r="A157" s="744" t="s">
        <v>193</v>
      </c>
      <c r="B157" s="739">
        <v>2013</v>
      </c>
      <c r="C157" s="740"/>
      <c r="D157" s="739">
        <v>2014</v>
      </c>
      <c r="E157" s="740"/>
      <c r="F157" s="745">
        <v>2015</v>
      </c>
      <c r="G157" s="746"/>
      <c r="H157" s="745">
        <v>2016</v>
      </c>
      <c r="I157" s="746"/>
      <c r="J157" s="739">
        <v>2017</v>
      </c>
      <c r="K157" s="740"/>
      <c r="L157" s="739">
        <v>2018</v>
      </c>
      <c r="M157" s="740"/>
    </row>
    <row r="158" spans="1:31" x14ac:dyDescent="0.3">
      <c r="A158" s="744"/>
      <c r="B158" s="442"/>
      <c r="C158" s="442"/>
      <c r="D158" s="443" t="s">
        <v>68</v>
      </c>
      <c r="E158" s="442" t="s">
        <v>57</v>
      </c>
      <c r="F158" s="443" t="s">
        <v>68</v>
      </c>
      <c r="G158" s="442" t="s">
        <v>57</v>
      </c>
      <c r="H158" s="443" t="s">
        <v>68</v>
      </c>
      <c r="I158" s="442" t="s">
        <v>57</v>
      </c>
      <c r="J158" s="443" t="s">
        <v>68</v>
      </c>
      <c r="K158" s="442" t="s">
        <v>57</v>
      </c>
      <c r="L158" s="443" t="s">
        <v>68</v>
      </c>
      <c r="M158" s="442" t="s">
        <v>57</v>
      </c>
    </row>
    <row r="159" spans="1:31" x14ac:dyDescent="0.3">
      <c r="A159" s="330" t="s">
        <v>78</v>
      </c>
      <c r="B159" s="300"/>
      <c r="C159" s="229" t="str">
        <f>IF(B159=0,"",B159*100/N74)</f>
        <v/>
      </c>
      <c r="D159" s="300"/>
      <c r="E159" s="229" t="str">
        <f>IF(D159=0,"",D159*100/O74)</f>
        <v/>
      </c>
      <c r="F159" s="300"/>
      <c r="G159" s="229" t="str">
        <f>IF(F159=0,"",F159*100/P74)</f>
        <v/>
      </c>
      <c r="H159" s="300"/>
      <c r="I159" s="229" t="str">
        <f>IF(H159=0,"",H159*100/Q74)</f>
        <v/>
      </c>
      <c r="J159" s="300"/>
      <c r="K159" s="229" t="str">
        <f>IF(J159=0,"",J159*100/R74)</f>
        <v/>
      </c>
      <c r="L159" s="300"/>
      <c r="M159" s="230" t="str">
        <f>IF(L159=0,"",L159*100/S74)</f>
        <v/>
      </c>
    </row>
    <row r="160" spans="1:31" x14ac:dyDescent="0.3">
      <c r="A160" s="201" t="s">
        <v>79</v>
      </c>
      <c r="B160" s="301"/>
      <c r="C160" s="302" t="str">
        <f>IF(B160=0,"",B160*100/(B68+H68))</f>
        <v/>
      </c>
      <c r="D160" s="301"/>
      <c r="E160" s="302" t="str">
        <f>IF(D160=0,"",D160*100/(C68+I68))</f>
        <v/>
      </c>
      <c r="F160" s="301"/>
      <c r="G160" s="302" t="str">
        <f>IF(F160=0,"",F160*100/(D68+J68))</f>
        <v/>
      </c>
      <c r="H160" s="301"/>
      <c r="I160" s="302" t="str">
        <f>IF(H160=0,"",H160*100/(E68+K68))</f>
        <v/>
      </c>
      <c r="J160" s="301"/>
      <c r="K160" s="302" t="str">
        <f>IF(J160=0,"",J160*100/(F68+L68))</f>
        <v/>
      </c>
      <c r="L160" s="301"/>
      <c r="M160" s="394" t="str">
        <f>IF(L160=0,"",L160*100/(G68+M68))</f>
        <v/>
      </c>
    </row>
    <row r="161" spans="1:19" x14ac:dyDescent="0.3">
      <c r="A161" s="201" t="s">
        <v>243</v>
      </c>
      <c r="B161" s="301"/>
      <c r="C161" s="302" t="str">
        <f>IF(B161=0,"",B161*100/(N68+B74+H74))</f>
        <v/>
      </c>
      <c r="D161" s="301"/>
      <c r="E161" s="302" t="str">
        <f>IF(D161=0,"",D161*100/(O68+C74+I74))</f>
        <v/>
      </c>
      <c r="F161" s="301"/>
      <c r="G161" s="302" t="str">
        <f>IF(F161=0,"",F161*100/(P68+D74+J74))</f>
        <v/>
      </c>
      <c r="H161" s="301"/>
      <c r="I161" s="302" t="str">
        <f>IF(H161=0,"",H161*100/(Q68+E74+K74))</f>
        <v/>
      </c>
      <c r="J161" s="301"/>
      <c r="K161" s="302" t="str">
        <f>IF(J161=0,"",J161*100/(R68+F74+L74))</f>
        <v/>
      </c>
      <c r="L161" s="301"/>
      <c r="M161" s="394" t="str">
        <f>IF(L161=0,"",L161*100/(S68+G74+M74))</f>
        <v/>
      </c>
    </row>
    <row r="162" spans="1:19" ht="33" x14ac:dyDescent="0.3">
      <c r="A162" s="303" t="s">
        <v>81</v>
      </c>
      <c r="B162" s="301"/>
      <c r="C162" s="302" t="str">
        <f>IF(B162=0,"",B162*100/N74)</f>
        <v/>
      </c>
      <c r="D162" s="301"/>
      <c r="E162" s="302" t="str">
        <f>IF(D162=0,"",D162*100/O74)</f>
        <v/>
      </c>
      <c r="F162" s="301"/>
      <c r="G162" s="302" t="str">
        <f>IF(F162=0,"",F162*100/P74)</f>
        <v/>
      </c>
      <c r="H162" s="301"/>
      <c r="I162" s="302" t="str">
        <f>IF(H162=0,"",H162*100/Q74)</f>
        <v/>
      </c>
      <c r="J162" s="301"/>
      <c r="K162" s="302" t="str">
        <f>IF(J162=0,"",J162*100/R74)</f>
        <v/>
      </c>
      <c r="L162" s="301"/>
      <c r="M162" s="394" t="str">
        <f>IF(L162=0,"",L162*100/S74)</f>
        <v/>
      </c>
    </row>
    <row r="163" spans="1:19" x14ac:dyDescent="0.3">
      <c r="A163" s="201" t="s">
        <v>82</v>
      </c>
      <c r="B163" s="200">
        <f>SUM(B159:B162)</f>
        <v>0</v>
      </c>
      <c r="C163" s="302" t="str">
        <f>IF(B163=0,"",B163*100/N74)</f>
        <v/>
      </c>
      <c r="D163" s="200">
        <f>SUM(D159:D162)</f>
        <v>0</v>
      </c>
      <c r="E163" s="302" t="str">
        <f>IF(D163=0,"",D163*100/O74)</f>
        <v/>
      </c>
      <c r="F163" s="200">
        <f>SUM(F159:F162)</f>
        <v>0</v>
      </c>
      <c r="G163" s="302" t="str">
        <f>IF(F163=0,"",F163*100/P74)</f>
        <v/>
      </c>
      <c r="H163" s="200">
        <f>SUM(H159:H162)</f>
        <v>0</v>
      </c>
      <c r="I163" s="302" t="str">
        <f>IF(H163=0,"",H163*100/Q74)</f>
        <v/>
      </c>
      <c r="J163" s="200">
        <f>SUM(J159:J162)</f>
        <v>0</v>
      </c>
      <c r="K163" s="302" t="str">
        <f>IF(J163=0,"",J163*100/R74)</f>
        <v/>
      </c>
      <c r="L163" s="200">
        <f>SUM(L159:L162)</f>
        <v>0</v>
      </c>
      <c r="M163" s="394" t="str">
        <f>IF(L163=0,"",L163*100/S74)</f>
        <v/>
      </c>
    </row>
    <row r="164" spans="1:19" x14ac:dyDescent="0.3">
      <c r="A164" s="201" t="s">
        <v>83</v>
      </c>
      <c r="B164" s="301"/>
      <c r="C164" s="302" t="str">
        <f>IF(B164=0,"",B164*100/(B68+H68))</f>
        <v/>
      </c>
      <c r="D164" s="301"/>
      <c r="E164" s="302" t="str">
        <f>IF(D164=0,"",D164*100/(C68+I68))</f>
        <v/>
      </c>
      <c r="F164" s="301"/>
      <c r="G164" s="302" t="str">
        <f>IF(F164=0,"",F164*100/(D68+J68))</f>
        <v/>
      </c>
      <c r="H164" s="301"/>
      <c r="I164" s="302" t="str">
        <f>IF(H164=0,"",H164*100/(E68+K68))</f>
        <v/>
      </c>
      <c r="J164" s="301"/>
      <c r="K164" s="302" t="str">
        <f>IF(J164=0,"",J164*100/(F68+L68))</f>
        <v/>
      </c>
      <c r="L164" s="301"/>
      <c r="M164" s="394" t="str">
        <f>IF(L164=0,"",L164*100/(G68+M68))</f>
        <v/>
      </c>
    </row>
    <row r="165" spans="1:19" x14ac:dyDescent="0.3">
      <c r="A165" s="455" t="s">
        <v>219</v>
      </c>
      <c r="B165" s="301"/>
      <c r="C165" s="302" t="str">
        <f>IFERROR(B165*100/N74,"")</f>
        <v/>
      </c>
      <c r="D165" s="301"/>
      <c r="E165" s="302" t="str">
        <f>IFERROR(D165*100/O74,"")</f>
        <v/>
      </c>
      <c r="F165" s="301"/>
      <c r="G165" s="302" t="str">
        <f>IFERROR(F165*100/P74,"")</f>
        <v/>
      </c>
      <c r="H165" s="301"/>
      <c r="I165" s="302" t="str">
        <f>IFERROR(H165*100/Q74,"")</f>
        <v/>
      </c>
      <c r="J165" s="301"/>
      <c r="K165" s="302" t="str">
        <f>IFERROR(J165*100/R74,"")</f>
        <v/>
      </c>
      <c r="L165" s="301"/>
      <c r="M165" s="394" t="str">
        <f>IFERROR(L165*100/S74,"")</f>
        <v/>
      </c>
    </row>
    <row r="166" spans="1:19" ht="33" x14ac:dyDescent="0.3">
      <c r="A166" s="455" t="s">
        <v>84</v>
      </c>
      <c r="B166" s="301"/>
      <c r="C166" s="302" t="str">
        <f>IFERROR(B166*100/B165,"")</f>
        <v/>
      </c>
      <c r="D166" s="301"/>
      <c r="E166" s="302" t="str">
        <f>IFERROR(D166*100/D165,"")</f>
        <v/>
      </c>
      <c r="F166" s="301"/>
      <c r="G166" s="302" t="str">
        <f>IFERROR(F166*100/F165,"")</f>
        <v/>
      </c>
      <c r="H166" s="301"/>
      <c r="I166" s="302" t="str">
        <f>IFERROR(H166*100/H165,"")</f>
        <v/>
      </c>
      <c r="J166" s="301"/>
      <c r="K166" s="302" t="str">
        <f>IFERROR(J166*100/J165,"")</f>
        <v/>
      </c>
      <c r="L166" s="301"/>
      <c r="M166" s="394" t="str">
        <f>IFERROR(L166*100/L165,"")</f>
        <v/>
      </c>
    </row>
    <row r="167" spans="1:19" x14ac:dyDescent="0.3">
      <c r="A167" s="455" t="s">
        <v>220</v>
      </c>
      <c r="B167" s="301"/>
      <c r="C167" s="302" t="str">
        <f>IFERROR(B167*100/N74,"")</f>
        <v/>
      </c>
      <c r="D167" s="301"/>
      <c r="E167" s="302" t="str">
        <f>IFERROR(D167*100/O74,"")</f>
        <v/>
      </c>
      <c r="F167" s="301"/>
      <c r="G167" s="302" t="str">
        <f>IFERROR(F167*100/P74,"")</f>
        <v/>
      </c>
      <c r="H167" s="301"/>
      <c r="I167" s="302" t="str">
        <f>IFERROR(H167*100/Q74,"")</f>
        <v/>
      </c>
      <c r="J167" s="301"/>
      <c r="K167" s="302" t="str">
        <f>IFERROR(J167*100/R74,"")</f>
        <v/>
      </c>
      <c r="L167" s="301"/>
      <c r="M167" s="394" t="str">
        <f>IFERROR(L167*100/S74,"")</f>
        <v/>
      </c>
    </row>
    <row r="168" spans="1:19" ht="33" x14ac:dyDescent="0.3">
      <c r="A168" s="455" t="s">
        <v>85</v>
      </c>
      <c r="B168" s="301"/>
      <c r="C168" s="302" t="str">
        <f>IFERROR(B168*100/B167,"")</f>
        <v/>
      </c>
      <c r="D168" s="301"/>
      <c r="E168" s="302" t="str">
        <f>IFERROR(D168*100/D167,"")</f>
        <v/>
      </c>
      <c r="F168" s="301"/>
      <c r="G168" s="302" t="str">
        <f>IFERROR(F168*100/F167,"")</f>
        <v/>
      </c>
      <c r="H168" s="301"/>
      <c r="I168" s="302" t="str">
        <f>IFERROR(H168*100/H167,"")</f>
        <v/>
      </c>
      <c r="J168" s="301"/>
      <c r="K168" s="302" t="str">
        <f>IFERROR(J168*100/J167,"")</f>
        <v/>
      </c>
      <c r="L168" s="301"/>
      <c r="M168" s="394" t="str">
        <f>IFERROR(L168*100/L167,"")</f>
        <v/>
      </c>
    </row>
    <row r="169" spans="1:19" x14ac:dyDescent="0.3">
      <c r="A169" s="453" t="s">
        <v>86</v>
      </c>
      <c r="B169" s="301"/>
      <c r="C169" s="302" t="str">
        <f>IFERROR(B169*100/(N74),"")</f>
        <v/>
      </c>
      <c r="D169" s="301"/>
      <c r="E169" s="302" t="str">
        <f>IFERROR(D169*100/(O74),"")</f>
        <v/>
      </c>
      <c r="F169" s="301"/>
      <c r="G169" s="302" t="str">
        <f>IFERROR(F169*100/(P74),"")</f>
        <v/>
      </c>
      <c r="H169" s="301"/>
      <c r="I169" s="302" t="str">
        <f>IFERROR(H169*100/(Q74),"")</f>
        <v/>
      </c>
      <c r="J169" s="301"/>
      <c r="K169" s="302" t="str">
        <f>IFERROR(J169*100/(R74),"")</f>
        <v/>
      </c>
      <c r="L169" s="301"/>
      <c r="M169" s="394" t="str">
        <f>IFERROR(L169*100/(S74),"")</f>
        <v/>
      </c>
    </row>
    <row r="170" spans="1:19" ht="33" x14ac:dyDescent="0.3">
      <c r="A170" s="455" t="s">
        <v>87</v>
      </c>
      <c r="B170" s="301"/>
      <c r="C170" s="302" t="str">
        <f>IFERROR(B170*100/B169,"")</f>
        <v/>
      </c>
      <c r="D170" s="301"/>
      <c r="E170" s="302" t="str">
        <f>IFERROR(D170*100/D169,"")</f>
        <v/>
      </c>
      <c r="F170" s="301"/>
      <c r="G170" s="302" t="str">
        <f>IFERROR(F170*100/F169,"")</f>
        <v/>
      </c>
      <c r="H170" s="301"/>
      <c r="I170" s="302" t="str">
        <f>IFERROR(H170*100/H169,"")</f>
        <v/>
      </c>
      <c r="J170" s="301"/>
      <c r="K170" s="302" t="str">
        <f>IFERROR(J170*100/J169,"")</f>
        <v/>
      </c>
      <c r="L170" s="301"/>
      <c r="M170" s="394" t="str">
        <f>IFERROR(L170*100/L169,"")</f>
        <v/>
      </c>
    </row>
    <row r="171" spans="1:19" ht="33" x14ac:dyDescent="0.3">
      <c r="A171" s="455" t="s">
        <v>88</v>
      </c>
      <c r="B171" s="301"/>
      <c r="C171" s="302" t="str">
        <f>IFERROR(B171*100/(B67+H67),"")</f>
        <v/>
      </c>
      <c r="D171" s="301"/>
      <c r="E171" s="302" t="str">
        <f>IFERROR(D171*100/(B67+I67),"")</f>
        <v/>
      </c>
      <c r="F171" s="301"/>
      <c r="G171" s="302" t="str">
        <f>IFERROR(F171*100/(D67+J67),"")</f>
        <v/>
      </c>
      <c r="H171" s="301"/>
      <c r="I171" s="302" t="str">
        <f>IFERROR(H171*100/(E67+K67),"")</f>
        <v/>
      </c>
      <c r="J171" s="301"/>
      <c r="K171" s="302" t="str">
        <f>IFERROR(J171*100/(F67+L67),"")</f>
        <v/>
      </c>
      <c r="L171" s="301"/>
      <c r="M171" s="394" t="str">
        <f>IFERROR(L171*100/(G67+M67),"")</f>
        <v/>
      </c>
    </row>
    <row r="172" spans="1:19" ht="33" x14ac:dyDescent="0.3">
      <c r="A172" s="455" t="s">
        <v>89</v>
      </c>
      <c r="B172" s="301"/>
      <c r="C172" s="302" t="str">
        <f>IFERROR(B172*100/(B67+H67),"")</f>
        <v/>
      </c>
      <c r="D172" s="301"/>
      <c r="E172" s="302" t="str">
        <f>IFERROR(D172*100/(C67+I67),"")</f>
        <v/>
      </c>
      <c r="F172" s="301"/>
      <c r="G172" s="302" t="str">
        <f>IFERROR(F172*100/(D67+J67),"")</f>
        <v/>
      </c>
      <c r="H172" s="301"/>
      <c r="I172" s="302" t="str">
        <f>IFERROR(H172*100/(E67+K67),"")</f>
        <v/>
      </c>
      <c r="J172" s="301"/>
      <c r="K172" s="302" t="str">
        <f>IFERROR(J172*100/(F67+L67),"")</f>
        <v/>
      </c>
      <c r="L172" s="301"/>
      <c r="M172" s="394" t="str">
        <f>IFERROR(L172*100/(G67+M67),"")</f>
        <v/>
      </c>
    </row>
    <row r="173" spans="1:19" x14ac:dyDescent="0.3">
      <c r="A173" s="455" t="s">
        <v>90</v>
      </c>
      <c r="B173" s="301"/>
      <c r="C173" s="302" t="str">
        <f>IFERROR(B173*100/N73,"")</f>
        <v/>
      </c>
      <c r="D173" s="301"/>
      <c r="E173" s="302" t="str">
        <f>IFERROR(D173*100/O73,"")</f>
        <v/>
      </c>
      <c r="F173" s="301"/>
      <c r="G173" s="302" t="str">
        <f>IFERROR(F173*100/P73,"")</f>
        <v/>
      </c>
      <c r="H173" s="301"/>
      <c r="I173" s="302" t="str">
        <f>IFERROR(H173*100/Q73,"")</f>
        <v/>
      </c>
      <c r="J173" s="301"/>
      <c r="K173" s="302" t="str">
        <f>IFERROR(J173*100/R73,"")</f>
        <v/>
      </c>
      <c r="L173" s="301"/>
      <c r="M173" s="394" t="str">
        <f>IFERROR(L173*100/S73,"")</f>
        <v/>
      </c>
    </row>
    <row r="174" spans="1:19" x14ac:dyDescent="0.3">
      <c r="A174" s="201" t="s">
        <v>91</v>
      </c>
      <c r="B174" s="301"/>
      <c r="C174" s="304" t="str">
        <f>IFERROR(B174*100/(B43+H43),"")</f>
        <v/>
      </c>
      <c r="D174" s="301"/>
      <c r="E174" s="304" t="str">
        <f>IFERROR(D174*100/(C43+I43),"")</f>
        <v/>
      </c>
      <c r="F174" s="301"/>
      <c r="G174" s="304" t="str">
        <f>IFERROR(F174*100/(D43+J43),"")</f>
        <v/>
      </c>
      <c r="H174" s="301"/>
      <c r="I174" s="304" t="str">
        <f>IFERROR(H174*100/(E43+K43),"")</f>
        <v/>
      </c>
      <c r="J174" s="301"/>
      <c r="K174" s="304" t="str">
        <f>IFERROR(J174*100/(F43+L43),"")</f>
        <v/>
      </c>
      <c r="L174" s="301"/>
      <c r="M174" s="395" t="str">
        <f>IFERROR(L174*100/(G43+M43),"")</f>
        <v/>
      </c>
      <c r="N174" s="305"/>
      <c r="O174" s="305"/>
      <c r="P174" s="305"/>
      <c r="Q174" s="305"/>
      <c r="R174" s="305"/>
      <c r="S174" s="305"/>
    </row>
    <row r="175" spans="1:19" ht="33" x14ac:dyDescent="0.3">
      <c r="A175" s="306" t="s">
        <v>92</v>
      </c>
      <c r="B175" s="301"/>
      <c r="C175" s="304" t="str">
        <f>IFERROR(B175*100/(B67+H67),"")</f>
        <v/>
      </c>
      <c r="D175" s="301"/>
      <c r="E175" s="304" t="str">
        <f>IFERROR(D175*100/(C67+I67),"")</f>
        <v/>
      </c>
      <c r="F175" s="301"/>
      <c r="G175" s="304" t="str">
        <f>IFERROR(F175*100/(D67+J67),"")</f>
        <v/>
      </c>
      <c r="H175" s="301"/>
      <c r="I175" s="304" t="str">
        <f>IFERROR(H175*100/(E67+K67),"")</f>
        <v/>
      </c>
      <c r="J175" s="301"/>
      <c r="K175" s="304" t="str">
        <f>IFERROR(J175*100/(F67+L67),"")</f>
        <v/>
      </c>
      <c r="L175" s="301"/>
      <c r="M175" s="395" t="str">
        <f>IFERROR(L175*100/(G67+M67),"")</f>
        <v/>
      </c>
      <c r="N175" s="305"/>
      <c r="O175" s="305"/>
      <c r="P175" s="305"/>
      <c r="Q175" s="305"/>
      <c r="R175" s="305"/>
      <c r="S175" s="305"/>
    </row>
    <row r="176" spans="1:19" x14ac:dyDescent="0.3">
      <c r="A176" s="307" t="s">
        <v>197</v>
      </c>
      <c r="B176" s="308"/>
      <c r="C176" s="223"/>
      <c r="D176" s="308"/>
      <c r="E176" s="223"/>
      <c r="F176" s="308"/>
      <c r="G176" s="223"/>
      <c r="H176" s="308"/>
      <c r="I176" s="223"/>
      <c r="J176" s="308"/>
      <c r="K176" s="223"/>
      <c r="L176" s="308"/>
      <c r="M176" s="224"/>
    </row>
    <row r="177" spans="1:28" s="391" customFormat="1" x14ac:dyDescent="0.3">
      <c r="A177" s="456" t="s">
        <v>217</v>
      </c>
      <c r="B177" s="456"/>
      <c r="C177" s="456"/>
      <c r="D177" s="456"/>
      <c r="E177" s="456"/>
      <c r="F177" s="456"/>
      <c r="G177" s="456"/>
      <c r="H177" s="456"/>
      <c r="I177" s="456"/>
      <c r="J177" s="456"/>
      <c r="K177" s="456"/>
      <c r="L177" s="456"/>
      <c r="M177" s="456"/>
      <c r="N177" s="204"/>
      <c r="O177" s="204"/>
      <c r="P177" s="204"/>
      <c r="Q177" s="204"/>
      <c r="R177" s="204"/>
      <c r="S177" s="204"/>
      <c r="T177" s="204"/>
      <c r="U177" s="204"/>
      <c r="V177" s="371"/>
      <c r="W177" s="371"/>
      <c r="X177" s="371"/>
      <c r="Y177" s="371"/>
      <c r="Z177" s="371"/>
      <c r="AA177" s="309"/>
    </row>
    <row r="178" spans="1:28" s="338" customFormat="1" ht="16.5" customHeight="1" x14ac:dyDescent="0.3">
      <c r="A178" s="305" t="s">
        <v>198</v>
      </c>
      <c r="B178" s="305"/>
      <c r="C178" s="305"/>
      <c r="D178" s="305"/>
      <c r="E178" s="305"/>
      <c r="F178" s="305"/>
      <c r="G178" s="305"/>
      <c r="H178" s="305"/>
      <c r="I178" s="305"/>
      <c r="J178" s="305"/>
      <c r="K178" s="305"/>
      <c r="L178" s="305"/>
      <c r="M178" s="305"/>
      <c r="N178" s="305"/>
      <c r="O178" s="305"/>
      <c r="P178" s="204"/>
      <c r="Q178" s="204"/>
      <c r="R178" s="204"/>
      <c r="S178" s="204"/>
      <c r="T178" s="204"/>
      <c r="U178" s="204"/>
      <c r="V178" s="204"/>
      <c r="W178" s="204"/>
      <c r="X178" s="371"/>
      <c r="Y178" s="371"/>
      <c r="Z178" s="371"/>
      <c r="AA178" s="371"/>
      <c r="AB178" s="371"/>
    </row>
    <row r="179" spans="1:28" s="338" customFormat="1" x14ac:dyDescent="0.2">
      <c r="A179" s="392" t="s">
        <v>14</v>
      </c>
      <c r="B179" s="373"/>
      <c r="C179" s="393"/>
      <c r="D179" s="393"/>
      <c r="E179" s="393"/>
      <c r="F179" s="393"/>
      <c r="G179" s="393"/>
      <c r="H179" s="393"/>
      <c r="I179" s="393"/>
      <c r="J179" s="393"/>
      <c r="K179" s="393"/>
      <c r="L179" s="393"/>
      <c r="M179" s="393"/>
      <c r="N179" s="393"/>
      <c r="O179" s="393"/>
      <c r="P179" s="393"/>
      <c r="Q179" s="393"/>
      <c r="R179" s="393"/>
    </row>
    <row r="180" spans="1:28" x14ac:dyDescent="0.3">
      <c r="A180" s="203"/>
      <c r="B180" s="310"/>
      <c r="C180" s="226"/>
      <c r="D180" s="226"/>
      <c r="E180" s="226"/>
      <c r="F180" s="226"/>
      <c r="G180" s="226"/>
      <c r="H180" s="226"/>
      <c r="I180" s="226"/>
      <c r="J180" s="226"/>
      <c r="K180" s="226"/>
      <c r="L180" s="226"/>
      <c r="M180" s="226"/>
      <c r="N180" s="226"/>
      <c r="O180" s="226"/>
      <c r="P180" s="226"/>
      <c r="Q180" s="226"/>
      <c r="R180" s="226"/>
    </row>
    <row r="181" spans="1:28" s="243" customFormat="1" x14ac:dyDescent="0.3">
      <c r="A181" s="511" t="s">
        <v>95</v>
      </c>
      <c r="B181" s="511"/>
      <c r="C181" s="511"/>
      <c r="D181" s="511"/>
      <c r="E181" s="511"/>
      <c r="F181" s="511"/>
      <c r="G181" s="511"/>
      <c r="H181" s="511"/>
      <c r="I181" s="511"/>
      <c r="J181" s="511"/>
      <c r="K181" s="511"/>
      <c r="L181" s="511"/>
      <c r="M181" s="511"/>
      <c r="U181" s="204"/>
    </row>
    <row r="182" spans="1:28" s="243" customFormat="1" x14ac:dyDescent="0.3">
      <c r="A182" s="742" t="s">
        <v>55</v>
      </c>
      <c r="B182" s="729">
        <v>2013</v>
      </c>
      <c r="C182" s="731"/>
      <c r="D182" s="729">
        <v>2014</v>
      </c>
      <c r="E182" s="731"/>
      <c r="F182" s="742">
        <v>2015</v>
      </c>
      <c r="G182" s="742"/>
      <c r="H182" s="729">
        <v>2016</v>
      </c>
      <c r="I182" s="731"/>
      <c r="J182" s="729">
        <v>2017</v>
      </c>
      <c r="K182" s="731"/>
      <c r="L182" s="729">
        <v>2018</v>
      </c>
      <c r="M182" s="731"/>
      <c r="U182" s="204"/>
    </row>
    <row r="183" spans="1:28" s="243" customFormat="1" x14ac:dyDescent="0.3">
      <c r="A183" s="743"/>
      <c r="B183" s="311" t="s">
        <v>77</v>
      </c>
      <c r="C183" s="311" t="s">
        <v>57</v>
      </c>
      <c r="D183" s="311" t="s">
        <v>77</v>
      </c>
      <c r="E183" s="311" t="s">
        <v>57</v>
      </c>
      <c r="F183" s="486" t="s">
        <v>77</v>
      </c>
      <c r="G183" s="486" t="s">
        <v>57</v>
      </c>
      <c r="H183" s="311" t="s">
        <v>77</v>
      </c>
      <c r="I183" s="311" t="s">
        <v>57</v>
      </c>
      <c r="J183" s="311" t="s">
        <v>77</v>
      </c>
      <c r="K183" s="311" t="s">
        <v>57</v>
      </c>
      <c r="L183" s="311" t="s">
        <v>77</v>
      </c>
      <c r="M183" s="311" t="s">
        <v>57</v>
      </c>
      <c r="U183" s="204"/>
    </row>
    <row r="184" spans="1:28" s="243" customFormat="1" x14ac:dyDescent="0.3">
      <c r="A184" s="312" t="s">
        <v>96</v>
      </c>
      <c r="B184" s="314"/>
      <c r="C184" s="313" t="str">
        <f>IF(B184=0,"",B184*100/H43)</f>
        <v/>
      </c>
      <c r="D184" s="314"/>
      <c r="E184" s="313" t="str">
        <f>IF(D184=0,"",D184*100/I43)</f>
        <v/>
      </c>
      <c r="F184" s="315"/>
      <c r="G184" s="313" t="str">
        <f>IF(F184=0,"",F184*100/J43)</f>
        <v/>
      </c>
      <c r="H184" s="314"/>
      <c r="I184" s="313" t="str">
        <f>IF(H184=0,"",H184*100/K43)</f>
        <v/>
      </c>
      <c r="J184" s="314"/>
      <c r="K184" s="313" t="str">
        <f>IF(J184=0,"",J184*100/L43)</f>
        <v/>
      </c>
      <c r="L184" s="314"/>
      <c r="M184" s="316" t="str">
        <f>IF(L184=0,"",L184*100/M43)</f>
        <v/>
      </c>
      <c r="N184" s="317"/>
      <c r="O184" s="317"/>
      <c r="P184" s="317"/>
      <c r="Q184" s="317"/>
      <c r="R184" s="317"/>
      <c r="S184" s="317"/>
      <c r="U184" s="204"/>
    </row>
    <row r="185" spans="1:28" s="243" customFormat="1" x14ac:dyDescent="0.3">
      <c r="A185" s="306" t="s">
        <v>97</v>
      </c>
      <c r="B185" s="287"/>
      <c r="C185" s="287"/>
      <c r="D185" s="287"/>
      <c r="E185" s="287"/>
      <c r="F185" s="287"/>
      <c r="G185" s="287"/>
      <c r="H185" s="287"/>
      <c r="I185" s="287"/>
      <c r="J185" s="287"/>
      <c r="K185" s="287"/>
      <c r="L185" s="287"/>
      <c r="M185" s="318"/>
      <c r="N185" s="317"/>
      <c r="O185" s="317"/>
      <c r="P185" s="317"/>
      <c r="Q185" s="317"/>
      <c r="R185" s="317"/>
      <c r="S185" s="317"/>
      <c r="U185" s="204"/>
    </row>
    <row r="186" spans="1:28" s="243" customFormat="1" x14ac:dyDescent="0.3">
      <c r="A186" s="306" t="s">
        <v>98</v>
      </c>
      <c r="B186" s="319"/>
      <c r="C186" s="288" t="str">
        <f>IF(B186=0,"",B186*100/B185)</f>
        <v/>
      </c>
      <c r="D186" s="319"/>
      <c r="E186" s="288" t="str">
        <f>IF(D186=0,"",D186*100/D185)</f>
        <v/>
      </c>
      <c r="F186" s="320"/>
      <c r="G186" s="288" t="str">
        <f>IF(F186=0,"",F186*100/F185)</f>
        <v/>
      </c>
      <c r="H186" s="319"/>
      <c r="I186" s="288" t="str">
        <f>IF(H186=0,"",H186*100/H185)</f>
        <v/>
      </c>
      <c r="J186" s="319"/>
      <c r="K186" s="288" t="str">
        <f>IF(J186=0,"",J186*100/J185)</f>
        <v/>
      </c>
      <c r="L186" s="319"/>
      <c r="M186" s="290" t="str">
        <f>IF(L186=0,"",L186*100/L185)</f>
        <v/>
      </c>
      <c r="N186" s="317"/>
      <c r="O186" s="317"/>
      <c r="P186" s="317"/>
      <c r="Q186" s="317"/>
      <c r="R186" s="317"/>
      <c r="S186" s="317"/>
      <c r="U186" s="204"/>
    </row>
    <row r="187" spans="1:28" s="243" customFormat="1" ht="33" x14ac:dyDescent="0.3">
      <c r="A187" s="452" t="s">
        <v>99</v>
      </c>
      <c r="B187" s="319"/>
      <c r="C187" s="288" t="str">
        <f>+IFERROR(B187*100/B186,"")</f>
        <v/>
      </c>
      <c r="D187" s="319"/>
      <c r="E187" s="288" t="str">
        <f>+IFERROR(D187*100/D186,"")</f>
        <v/>
      </c>
      <c r="F187" s="320"/>
      <c r="G187" s="288" t="str">
        <f>+IFERROR(F187*100/F186,"")</f>
        <v/>
      </c>
      <c r="H187" s="319"/>
      <c r="I187" s="288" t="str">
        <f>+IFERROR(H187*100/H186,"")</f>
        <v/>
      </c>
      <c r="J187" s="319"/>
      <c r="K187" s="288" t="str">
        <f>+IFERROR(J187*100/J186,"")</f>
        <v/>
      </c>
      <c r="L187" s="319"/>
      <c r="M187" s="290" t="str">
        <f>+IFERROR(L187*100/L186,"")</f>
        <v/>
      </c>
      <c r="N187" s="317"/>
      <c r="O187" s="317"/>
      <c r="P187" s="317"/>
      <c r="Q187" s="317"/>
      <c r="R187" s="317"/>
      <c r="S187" s="317"/>
      <c r="U187" s="204"/>
    </row>
    <row r="188" spans="1:28" s="243" customFormat="1" ht="33" x14ac:dyDescent="0.3">
      <c r="A188" s="452" t="s">
        <v>100</v>
      </c>
      <c r="B188" s="319"/>
      <c r="C188" s="288" t="str">
        <f>+IFERROR(B188*100/B186,"")</f>
        <v/>
      </c>
      <c r="D188" s="319"/>
      <c r="E188" s="288" t="str">
        <f>+IFERROR(D188*100/D186,"")</f>
        <v/>
      </c>
      <c r="F188" s="320"/>
      <c r="G188" s="288" t="str">
        <f>+IFERROR(F188*100/F186,"")</f>
        <v/>
      </c>
      <c r="H188" s="319"/>
      <c r="I188" s="288" t="str">
        <f>+IFERROR(H188*100/H186,"")</f>
        <v/>
      </c>
      <c r="J188" s="319" t="str">
        <f t="shared" ref="J188" si="37">+IFERROR(I188*100/I186,"")</f>
        <v/>
      </c>
      <c r="K188" s="288" t="str">
        <f>+IFERROR(J188*100/J186,"")</f>
        <v/>
      </c>
      <c r="L188" s="319" t="str">
        <f t="shared" ref="L188" si="38">+IFERROR(K188*100/K186,"")</f>
        <v/>
      </c>
      <c r="M188" s="290" t="str">
        <f>+IFERROR(L188*100/L186,"")</f>
        <v/>
      </c>
      <c r="N188" s="317"/>
      <c r="O188" s="317"/>
      <c r="P188" s="317"/>
      <c r="Q188" s="317"/>
      <c r="R188" s="317"/>
      <c r="S188" s="317"/>
      <c r="U188" s="204"/>
    </row>
    <row r="189" spans="1:28" s="243" customFormat="1" x14ac:dyDescent="0.3">
      <c r="A189" s="306" t="s">
        <v>101</v>
      </c>
      <c r="B189" s="319"/>
      <c r="C189" s="288" t="str">
        <f>IF(B189=0,"",B189*100/B43)</f>
        <v/>
      </c>
      <c r="D189" s="319"/>
      <c r="E189" s="288" t="str">
        <f>IF(D189=0,"",D189*100/C43)</f>
        <v/>
      </c>
      <c r="F189" s="320"/>
      <c r="G189" s="288" t="str">
        <f>IF(F189=0,"",F189*100/D43)</f>
        <v/>
      </c>
      <c r="H189" s="319"/>
      <c r="I189" s="288" t="str">
        <f>IF(H189=0,"",H189*100/E43)</f>
        <v/>
      </c>
      <c r="J189" s="319"/>
      <c r="K189" s="288" t="str">
        <f>IF(J189=0,"",J189*100/F43)</f>
        <v/>
      </c>
      <c r="L189" s="319"/>
      <c r="M189" s="290" t="str">
        <f>IF(L189=0,"",L189*100/G43)</f>
        <v/>
      </c>
      <c r="N189" s="317"/>
      <c r="O189" s="317"/>
      <c r="P189" s="317"/>
      <c r="Q189" s="317"/>
      <c r="R189" s="317"/>
      <c r="S189" s="317"/>
      <c r="U189" s="204"/>
    </row>
    <row r="190" spans="1:28" s="243" customFormat="1" x14ac:dyDescent="0.3">
      <c r="A190" s="306" t="s">
        <v>102</v>
      </c>
      <c r="B190" s="287"/>
      <c r="C190" s="287"/>
      <c r="D190" s="287"/>
      <c r="E190" s="287"/>
      <c r="F190" s="287"/>
      <c r="G190" s="287"/>
      <c r="H190" s="287"/>
      <c r="I190" s="287"/>
      <c r="J190" s="287"/>
      <c r="K190" s="214"/>
      <c r="L190" s="287"/>
      <c r="M190" s="318"/>
      <c r="N190" s="317"/>
      <c r="O190" s="317"/>
      <c r="P190" s="317"/>
      <c r="Q190" s="317"/>
      <c r="R190" s="317"/>
      <c r="S190" s="317"/>
      <c r="U190" s="204"/>
    </row>
    <row r="191" spans="1:28" s="243" customFormat="1" x14ac:dyDescent="0.3">
      <c r="A191" s="306" t="s">
        <v>103</v>
      </c>
      <c r="B191" s="319"/>
      <c r="C191" s="288" t="str">
        <f>IF(B191=0,"",B191*100/B190)</f>
        <v/>
      </c>
      <c r="D191" s="319"/>
      <c r="E191" s="288" t="str">
        <f>IF(D191=0,"",D191*100/D190)</f>
        <v/>
      </c>
      <c r="F191" s="320"/>
      <c r="G191" s="288" t="str">
        <f>IF(F191=0,"",F191*100/F190)</f>
        <v/>
      </c>
      <c r="H191" s="319"/>
      <c r="I191" s="288" t="str">
        <f>IF(H191=0,"",H191*100/H190)</f>
        <v/>
      </c>
      <c r="J191" s="319"/>
      <c r="K191" s="288" t="str">
        <f>IF(J191=0,"",J191*100/J190)</f>
        <v/>
      </c>
      <c r="L191" s="319"/>
      <c r="M191" s="290" t="str">
        <f>IF(L191=0,"",L191*100/L190)</f>
        <v/>
      </c>
      <c r="N191" s="317"/>
      <c r="O191" s="317"/>
      <c r="P191" s="317"/>
      <c r="Q191" s="317"/>
      <c r="R191" s="317"/>
      <c r="S191" s="317"/>
      <c r="U191" s="204"/>
    </row>
    <row r="192" spans="1:28" s="243" customFormat="1" ht="33" x14ac:dyDescent="0.3">
      <c r="A192" s="452" t="s">
        <v>104</v>
      </c>
      <c r="B192" s="319"/>
      <c r="C192" s="288" t="str">
        <f>+IFERROR(B192*100/B191,"")</f>
        <v/>
      </c>
      <c r="D192" s="319"/>
      <c r="E192" s="288" t="str">
        <f>+IFERROR(D192*100/D191,"")</f>
        <v/>
      </c>
      <c r="F192" s="320"/>
      <c r="G192" s="288" t="str">
        <f>+IFERROR(F192*100/F191,"")</f>
        <v/>
      </c>
      <c r="H192" s="319"/>
      <c r="I192" s="288" t="str">
        <f>+IFERROR(H192*100/H191,"")</f>
        <v/>
      </c>
      <c r="J192" s="319"/>
      <c r="K192" s="288" t="str">
        <f>+IFERROR(J192*100/J191,"")</f>
        <v/>
      </c>
      <c r="L192" s="319"/>
      <c r="M192" s="290" t="str">
        <f>+IFERROR(L192*100/L191,"")</f>
        <v/>
      </c>
      <c r="N192" s="317"/>
      <c r="O192" s="317"/>
      <c r="P192" s="317"/>
      <c r="Q192" s="317"/>
      <c r="R192" s="317"/>
      <c r="S192" s="317"/>
      <c r="U192" s="204"/>
    </row>
    <row r="193" spans="1:31" s="243" customFormat="1" ht="33" x14ac:dyDescent="0.3">
      <c r="A193" s="452" t="s">
        <v>105</v>
      </c>
      <c r="B193" s="319"/>
      <c r="C193" s="288" t="str">
        <f>+IFERROR(B193*100/B191,"")</f>
        <v/>
      </c>
      <c r="D193" s="319"/>
      <c r="E193" s="288" t="str">
        <f>+IFERROR(D193*100/D191,"")</f>
        <v/>
      </c>
      <c r="F193" s="320"/>
      <c r="G193" s="288" t="str">
        <f>+IFERROR(F193*100/F191,"")</f>
        <v/>
      </c>
      <c r="H193" s="319"/>
      <c r="I193" s="288" t="str">
        <f>+IFERROR(H193*100/H191,"")</f>
        <v/>
      </c>
      <c r="J193" s="319" t="str">
        <f t="shared" ref="J193" si="39">+IFERROR(I193*100/I191,"")</f>
        <v/>
      </c>
      <c r="K193" s="288" t="str">
        <f>+IFERROR(J193*100/J191,"")</f>
        <v/>
      </c>
      <c r="L193" s="319" t="str">
        <f t="shared" ref="L193" si="40">+IFERROR(K193*100/K191,"")</f>
        <v/>
      </c>
      <c r="M193" s="290" t="str">
        <f>+IFERROR(L193*100/L191,"")</f>
        <v/>
      </c>
      <c r="N193" s="317"/>
      <c r="O193" s="317"/>
      <c r="P193" s="317"/>
      <c r="Q193" s="317"/>
      <c r="R193" s="317"/>
      <c r="S193" s="317"/>
      <c r="U193" s="204"/>
    </row>
    <row r="194" spans="1:31" s="243" customFormat="1" ht="33" x14ac:dyDescent="0.3">
      <c r="A194" s="452" t="s">
        <v>212</v>
      </c>
      <c r="B194" s="297"/>
      <c r="C194" s="288" t="str">
        <f>+IFERROR(B194*100/H43,"")</f>
        <v/>
      </c>
      <c r="D194" s="319"/>
      <c r="E194" s="288" t="str">
        <f>+IFERROR(D194*100/I43,"")</f>
        <v/>
      </c>
      <c r="F194" s="320"/>
      <c r="G194" s="288" t="str">
        <f>+IFERROR(F194*100/J43,"")</f>
        <v/>
      </c>
      <c r="H194" s="319"/>
      <c r="I194" s="288" t="str">
        <f>+IFERROR(H194*100/K43,"")</f>
        <v/>
      </c>
      <c r="J194" s="319"/>
      <c r="K194" s="288" t="str">
        <f>+IFERROR(J194*100/L43,"")</f>
        <v/>
      </c>
      <c r="L194" s="319"/>
      <c r="M194" s="290" t="str">
        <f>+IFERROR(L194*100/M43,"")</f>
        <v/>
      </c>
      <c r="N194" s="317"/>
      <c r="O194" s="317"/>
      <c r="P194" s="317"/>
      <c r="Q194" s="317"/>
      <c r="R194" s="317"/>
      <c r="S194" s="317"/>
      <c r="U194" s="204"/>
    </row>
    <row r="195" spans="1:31" s="243" customFormat="1" ht="33" x14ac:dyDescent="0.3">
      <c r="A195" s="452" t="s">
        <v>213</v>
      </c>
      <c r="B195" s="297"/>
      <c r="C195" s="288" t="str">
        <f>+IFERROR(B195*100/H43,"")</f>
        <v/>
      </c>
      <c r="D195" s="319"/>
      <c r="E195" s="288" t="str">
        <f>+IFERROR(D195*100/I43,"")</f>
        <v/>
      </c>
      <c r="F195" s="320"/>
      <c r="G195" s="288" t="str">
        <f>+IFERROR(F195*100/J43,"")</f>
        <v/>
      </c>
      <c r="H195" s="319"/>
      <c r="I195" s="288" t="str">
        <f>+IFERROR(H195*100/K43,"")</f>
        <v/>
      </c>
      <c r="J195" s="319"/>
      <c r="K195" s="288" t="str">
        <f>+IFERROR(J195*100/L43,"")</f>
        <v/>
      </c>
      <c r="L195" s="319"/>
      <c r="M195" s="290" t="str">
        <f>+IFERROR(L195*100/M43,"")</f>
        <v/>
      </c>
      <c r="N195" s="317"/>
      <c r="O195" s="317"/>
      <c r="P195" s="317"/>
      <c r="Q195" s="317"/>
      <c r="R195" s="317"/>
      <c r="S195" s="317"/>
      <c r="U195" s="204"/>
    </row>
    <row r="196" spans="1:31" s="243" customFormat="1" ht="33" x14ac:dyDescent="0.3">
      <c r="A196" s="452" t="s">
        <v>261</v>
      </c>
      <c r="B196" s="319"/>
      <c r="C196" s="288" t="str">
        <f>IFERROR(B196*100/(B43+H43),"")</f>
        <v/>
      </c>
      <c r="D196" s="319"/>
      <c r="E196" s="288" t="str">
        <f>IFERROR(D196*100/(C43+I43),"")</f>
        <v/>
      </c>
      <c r="F196" s="320"/>
      <c r="G196" s="288" t="str">
        <f>IFERROR(F196*100/(D43+J43),"")</f>
        <v/>
      </c>
      <c r="H196" s="319"/>
      <c r="I196" s="288" t="str">
        <f>IFERROR(H196*100/(K43+E43),"")</f>
        <v/>
      </c>
      <c r="J196" s="319"/>
      <c r="K196" s="288" t="str">
        <f>IFERROR(J196*100/(F43+L43),"")</f>
        <v/>
      </c>
      <c r="L196" s="319"/>
      <c r="M196" s="290" t="str">
        <f>IFERROR(L196*100/(G43+M43),"")</f>
        <v/>
      </c>
      <c r="N196" s="317"/>
      <c r="O196" s="317"/>
      <c r="P196" s="317"/>
      <c r="Q196" s="317"/>
      <c r="R196" s="317"/>
      <c r="S196" s="317"/>
      <c r="U196" s="204"/>
    </row>
    <row r="197" spans="1:31" s="243" customFormat="1" ht="33" x14ac:dyDescent="0.3">
      <c r="A197" s="452" t="s">
        <v>231</v>
      </c>
      <c r="B197" s="319"/>
      <c r="C197" s="288" t="str">
        <f>IFERROR(B197*100/(N43+B49+H49),"")</f>
        <v/>
      </c>
      <c r="D197" s="319"/>
      <c r="E197" s="288" t="str">
        <f>IFERROR(D197*100/(O43+C49+I49),"")</f>
        <v/>
      </c>
      <c r="F197" s="320"/>
      <c r="G197" s="288" t="str">
        <f>IFERROR(F197*100/(P43+D49+J49),"")</f>
        <v/>
      </c>
      <c r="H197" s="319"/>
      <c r="I197" s="288" t="str">
        <f>IFERROR(H197*100/(Q43+E49+K49),"")</f>
        <v/>
      </c>
      <c r="J197" s="319"/>
      <c r="K197" s="288" t="str">
        <f>IFERROR(J197*100/(R43+F49+L49),"")</f>
        <v/>
      </c>
      <c r="L197" s="319"/>
      <c r="M197" s="290" t="str">
        <f>IFERROR(L197*100/(S43+G49+M49),"")</f>
        <v/>
      </c>
      <c r="N197" s="317"/>
      <c r="O197" s="317"/>
      <c r="P197" s="317"/>
      <c r="Q197" s="317"/>
      <c r="R197" s="317"/>
      <c r="S197" s="317"/>
      <c r="U197" s="204"/>
    </row>
    <row r="198" spans="1:31" s="243" customFormat="1" x14ac:dyDescent="0.2">
      <c r="A198" s="452" t="s">
        <v>210</v>
      </c>
      <c r="B198" s="319"/>
      <c r="C198" s="288" t="str">
        <f>+IFERROR(B198*100/N49,"")</f>
        <v/>
      </c>
      <c r="D198" s="319"/>
      <c r="E198" s="288" t="str">
        <f>+IFERROR(D198*100/O49,"")</f>
        <v/>
      </c>
      <c r="F198" s="320"/>
      <c r="G198" s="288" t="str">
        <f>+IFERROR(F198*100/P49,"")</f>
        <v/>
      </c>
      <c r="H198" s="319"/>
      <c r="I198" s="288" t="str">
        <f>+IFERROR(H198*100/Q49,"")</f>
        <v/>
      </c>
      <c r="J198" s="319"/>
      <c r="K198" s="288" t="str">
        <f>+IFERROR(J198*100/R49,"")</f>
        <v/>
      </c>
      <c r="L198" s="319"/>
      <c r="M198" s="290" t="str">
        <f>+IFERROR(L198*100/S49,"")</f>
        <v/>
      </c>
      <c r="N198" s="317"/>
      <c r="O198" s="317"/>
      <c r="P198" s="317"/>
      <c r="Q198" s="317"/>
      <c r="R198" s="317"/>
      <c r="S198" s="317"/>
    </row>
    <row r="199" spans="1:31" s="243" customFormat="1" ht="33" x14ac:dyDescent="0.2">
      <c r="A199" s="452" t="s">
        <v>106</v>
      </c>
      <c r="B199" s="319"/>
      <c r="C199" s="288" t="str">
        <f>+IFERROR(B199*100/($B$43+$H$43),"")</f>
        <v/>
      </c>
      <c r="D199" s="319"/>
      <c r="E199" s="288" t="str">
        <f>+IFERROR(D199*100/($C$43+$I$43),"")</f>
        <v/>
      </c>
      <c r="F199" s="320"/>
      <c r="G199" s="288" t="str">
        <f>+IFERROR(F199*100/($D$43+$J$43),"")</f>
        <v/>
      </c>
      <c r="H199" s="319"/>
      <c r="I199" s="288" t="str">
        <f>+IFERROR(H199*100/($E$43+$K$43),"")</f>
        <v/>
      </c>
      <c r="J199" s="319"/>
      <c r="K199" s="288" t="str">
        <f>+IFERROR(J199*100/($F$43+$L$43),"")</f>
        <v/>
      </c>
      <c r="L199" s="319"/>
      <c r="M199" s="290" t="str">
        <f>+IFERROR(L199*100/($G$43+$M$43),"")</f>
        <v/>
      </c>
      <c r="N199" s="317"/>
      <c r="O199" s="317"/>
      <c r="P199" s="317"/>
      <c r="Q199" s="317"/>
      <c r="R199" s="317"/>
      <c r="S199" s="317"/>
    </row>
    <row r="200" spans="1:31" s="243" customFormat="1" ht="33" x14ac:dyDescent="0.2">
      <c r="A200" s="452" t="s">
        <v>107</v>
      </c>
      <c r="B200" s="319"/>
      <c r="C200" s="288" t="str">
        <f>+IFERROR(B200*100/($B$43+$H$43),"")</f>
        <v/>
      </c>
      <c r="D200" s="319"/>
      <c r="E200" s="288" t="str">
        <f>+IFERROR(D200*100/($C$43+$I$43),"")</f>
        <v/>
      </c>
      <c r="F200" s="320"/>
      <c r="G200" s="288" t="str">
        <f>+IFERROR(F200*100/($D$43+$J$43),"")</f>
        <v/>
      </c>
      <c r="H200" s="319"/>
      <c r="I200" s="288" t="str">
        <f>+IFERROR(H200*100/($E$43+$K$43),"")</f>
        <v/>
      </c>
      <c r="J200" s="319"/>
      <c r="K200" s="288" t="str">
        <f>+IFERROR(J200*100/($F$43+$L$43),"")</f>
        <v/>
      </c>
      <c r="L200" s="319"/>
      <c r="M200" s="290" t="str">
        <f>+IFERROR(L200*100/($G$43+$M$43),"")</f>
        <v/>
      </c>
      <c r="N200" s="317"/>
      <c r="O200" s="317"/>
      <c r="P200" s="317"/>
      <c r="Q200" s="317"/>
      <c r="R200" s="317"/>
      <c r="S200" s="317"/>
    </row>
    <row r="201" spans="1:31" s="243" customFormat="1" x14ac:dyDescent="0.2">
      <c r="A201" s="452" t="s">
        <v>108</v>
      </c>
      <c r="B201" s="319"/>
      <c r="C201" s="288" t="str">
        <f>+IFERROR(B201*100/$N$73,"")</f>
        <v/>
      </c>
      <c r="D201" s="319"/>
      <c r="E201" s="288" t="str">
        <f>+IFERROR(D201*100/$O$73,"")</f>
        <v/>
      </c>
      <c r="F201" s="320"/>
      <c r="G201" s="288" t="str">
        <f>+IFERROR(F201*100/$P$73,"")</f>
        <v/>
      </c>
      <c r="H201" s="319"/>
      <c r="I201" s="288" t="str">
        <f>+IFERROR(H201*100/$Q$73,"")</f>
        <v/>
      </c>
      <c r="J201" s="319"/>
      <c r="K201" s="288" t="str">
        <f>+IFERROR(J201*100/$R$73,"")</f>
        <v/>
      </c>
      <c r="L201" s="319"/>
      <c r="M201" s="290" t="str">
        <f>+IFERROR(L201*100/$S$73,"")</f>
        <v/>
      </c>
      <c r="N201" s="317"/>
      <c r="O201" s="317"/>
      <c r="P201" s="317"/>
      <c r="Q201" s="317"/>
      <c r="R201" s="317"/>
      <c r="S201" s="317"/>
    </row>
    <row r="202" spans="1:31" s="243" customFormat="1" ht="33" x14ac:dyDescent="0.2">
      <c r="A202" s="452" t="s">
        <v>109</v>
      </c>
      <c r="B202" s="319"/>
      <c r="C202" s="288" t="str">
        <f>+IFERROR(B202*100/$N$73,"")</f>
        <v/>
      </c>
      <c r="D202" s="319"/>
      <c r="E202" s="288" t="str">
        <f>+IFERROR(D202*100/$O$73,"")</f>
        <v/>
      </c>
      <c r="F202" s="320"/>
      <c r="G202" s="288" t="str">
        <f>+IFERROR(F202*100/$P$73,"")</f>
        <v/>
      </c>
      <c r="H202" s="319"/>
      <c r="I202" s="288" t="str">
        <f>+IFERROR(H202*100/$Q$73,"")</f>
        <v/>
      </c>
      <c r="J202" s="319"/>
      <c r="K202" s="288" t="str">
        <f>+IFERROR(J202*100/$R$73,"")</f>
        <v/>
      </c>
      <c r="L202" s="319"/>
      <c r="M202" s="290" t="str">
        <f>+IFERROR(L202*100/$S$73,"")</f>
        <v/>
      </c>
      <c r="N202" s="317"/>
      <c r="O202" s="317"/>
      <c r="P202" s="317"/>
      <c r="Q202" s="317"/>
      <c r="R202" s="317"/>
      <c r="S202" s="317"/>
    </row>
    <row r="203" spans="1:31" s="243" customFormat="1" ht="33" x14ac:dyDescent="0.2">
      <c r="A203" s="452" t="s">
        <v>110</v>
      </c>
      <c r="B203" s="319"/>
      <c r="C203" s="288" t="str">
        <f>+IFERROR(B203*100/$N$73,"")</f>
        <v/>
      </c>
      <c r="D203" s="319"/>
      <c r="E203" s="288" t="str">
        <f>+IFERROR(D203*100/$O$73,"")</f>
        <v/>
      </c>
      <c r="F203" s="320"/>
      <c r="G203" s="288" t="str">
        <f>+IFERROR(F203*100/$P$73,"")</f>
        <v/>
      </c>
      <c r="H203" s="319"/>
      <c r="I203" s="288" t="str">
        <f>+IFERROR(H203*100/$Q$73,"")</f>
        <v/>
      </c>
      <c r="J203" s="319"/>
      <c r="K203" s="288" t="str">
        <f>+IFERROR(J203*100/$R$73,"")</f>
        <v/>
      </c>
      <c r="L203" s="319"/>
      <c r="M203" s="290" t="str">
        <f>+IFERROR(L203*100/$S$73,"")</f>
        <v/>
      </c>
      <c r="N203" s="317"/>
      <c r="O203" s="317"/>
      <c r="P203" s="317"/>
      <c r="Q203" s="317"/>
      <c r="R203" s="317"/>
      <c r="S203" s="317"/>
    </row>
    <row r="204" spans="1:31" s="243" customFormat="1" ht="33" x14ac:dyDescent="0.2">
      <c r="A204" s="321" t="s">
        <v>111</v>
      </c>
      <c r="B204" s="319"/>
      <c r="C204" s="288" t="str">
        <f>IF(B204=0,"",B204*100/(B43+H43))</f>
        <v/>
      </c>
      <c r="D204" s="319"/>
      <c r="E204" s="288" t="str">
        <f>IF(D204=0,"",D204*100/(C43+I43))</f>
        <v/>
      </c>
      <c r="F204" s="320"/>
      <c r="G204" s="288" t="str">
        <f>IF(F204=0,"",F204*100/(D43+J43))</f>
        <v/>
      </c>
      <c r="H204" s="319"/>
      <c r="I204" s="288" t="str">
        <f>IF(H204=0,"",H204*100/(E43+K43))</f>
        <v/>
      </c>
      <c r="J204" s="319"/>
      <c r="K204" s="288" t="str">
        <f>IF(J204=0,"",J204*100/(F43+L43))</f>
        <v/>
      </c>
      <c r="L204" s="319"/>
      <c r="M204" s="290" t="str">
        <f>IF(L204=0,"",L204*100/(G43+M43))</f>
        <v/>
      </c>
      <c r="N204" s="305"/>
      <c r="O204" s="305"/>
      <c r="P204" s="305"/>
      <c r="Q204" s="305"/>
      <c r="R204" s="305"/>
      <c r="S204" s="305"/>
    </row>
    <row r="205" spans="1:31" s="243" customFormat="1" ht="49.5" x14ac:dyDescent="0.2">
      <c r="A205" s="307" t="s">
        <v>112</v>
      </c>
      <c r="B205" s="323"/>
      <c r="C205" s="295" t="str">
        <f>IF(B205=0,"",B205*100/(B43+H43))</f>
        <v/>
      </c>
      <c r="D205" s="323"/>
      <c r="E205" s="295" t="str">
        <f>IF(D205=0,"",D205*100/(C43+I43))</f>
        <v/>
      </c>
      <c r="F205" s="324"/>
      <c r="G205" s="295" t="str">
        <f>IF(F205=0,"",F205*100/(D43+J43))</f>
        <v/>
      </c>
      <c r="H205" s="323"/>
      <c r="I205" s="295" t="str">
        <f>IF(H205=0,"",H205*100/(E43+K43))</f>
        <v/>
      </c>
      <c r="J205" s="323"/>
      <c r="K205" s="295" t="str">
        <f>IF(J205=0,"",J205*100/(F43+L43))</f>
        <v/>
      </c>
      <c r="L205" s="323"/>
      <c r="M205" s="296" t="str">
        <f>IF(L205=0,"",L205*100/(G43+M43))</f>
        <v/>
      </c>
      <c r="N205" s="305"/>
      <c r="O205" s="305"/>
      <c r="P205" s="305"/>
      <c r="Q205" s="305"/>
      <c r="R205" s="305"/>
      <c r="S205" s="305"/>
    </row>
    <row r="206" spans="1:31" s="243" customFormat="1" x14ac:dyDescent="0.2">
      <c r="A206" s="325"/>
      <c r="B206" s="325"/>
      <c r="C206" s="326"/>
      <c r="D206" s="326"/>
      <c r="E206" s="326"/>
      <c r="F206" s="326"/>
      <c r="G206" s="326"/>
      <c r="H206" s="326"/>
      <c r="I206" s="326"/>
      <c r="J206" s="326"/>
      <c r="K206" s="326"/>
      <c r="L206" s="326"/>
      <c r="M206" s="326"/>
      <c r="N206" s="326"/>
      <c r="O206" s="326"/>
      <c r="P206" s="326"/>
      <c r="Q206" s="326"/>
      <c r="R206" s="326"/>
      <c r="S206" s="265"/>
      <c r="T206" s="265"/>
      <c r="U206" s="265"/>
      <c r="V206" s="265"/>
      <c r="W206" s="265"/>
      <c r="X206" s="265"/>
      <c r="Y206" s="265"/>
      <c r="Z206" s="265"/>
      <c r="AA206" s="265"/>
      <c r="AB206" s="265"/>
      <c r="AC206" s="265"/>
      <c r="AD206" s="265"/>
      <c r="AE206" s="265"/>
    </row>
    <row r="207" spans="1:31" s="243" customFormat="1" x14ac:dyDescent="0.2">
      <c r="A207" s="511" t="s">
        <v>95</v>
      </c>
      <c r="B207" s="511"/>
      <c r="C207" s="511"/>
      <c r="D207" s="511"/>
      <c r="E207" s="511"/>
      <c r="F207" s="511"/>
      <c r="G207" s="511"/>
      <c r="H207" s="511"/>
      <c r="I207" s="511"/>
      <c r="J207" s="511"/>
      <c r="K207" s="511"/>
      <c r="L207" s="511"/>
      <c r="M207" s="511"/>
      <c r="N207" s="511"/>
      <c r="O207" s="511"/>
      <c r="P207" s="511"/>
      <c r="Q207" s="511"/>
      <c r="R207" s="511"/>
      <c r="S207" s="511"/>
    </row>
    <row r="208" spans="1:31" s="243" customFormat="1" x14ac:dyDescent="0.2">
      <c r="A208" s="743" t="s">
        <v>113</v>
      </c>
      <c r="B208" s="729">
        <v>2013</v>
      </c>
      <c r="C208" s="730"/>
      <c r="D208" s="731"/>
      <c r="E208" s="729">
        <v>2014</v>
      </c>
      <c r="F208" s="730"/>
      <c r="G208" s="731"/>
      <c r="H208" s="747">
        <v>2015</v>
      </c>
      <c r="I208" s="748"/>
      <c r="J208" s="748"/>
      <c r="K208" s="747">
        <v>2016</v>
      </c>
      <c r="L208" s="748"/>
      <c r="M208" s="748"/>
      <c r="N208" s="729">
        <v>2017</v>
      </c>
      <c r="O208" s="730"/>
      <c r="P208" s="731"/>
      <c r="Q208" s="729">
        <v>2018</v>
      </c>
      <c r="R208" s="730"/>
      <c r="S208" s="731"/>
    </row>
    <row r="209" spans="1:19" s="243" customFormat="1" x14ac:dyDescent="0.2">
      <c r="A209" s="751"/>
      <c r="B209" s="311" t="s">
        <v>114</v>
      </c>
      <c r="C209" s="747" t="s">
        <v>115</v>
      </c>
      <c r="D209" s="753"/>
      <c r="E209" s="311" t="s">
        <v>114</v>
      </c>
      <c r="F209" s="747" t="s">
        <v>115</v>
      </c>
      <c r="G209" s="753"/>
      <c r="H209" s="311" t="s">
        <v>114</v>
      </c>
      <c r="I209" s="747" t="s">
        <v>115</v>
      </c>
      <c r="J209" s="753"/>
      <c r="K209" s="311" t="s">
        <v>114</v>
      </c>
      <c r="L209" s="747" t="s">
        <v>115</v>
      </c>
      <c r="M209" s="753"/>
      <c r="N209" s="311" t="s">
        <v>114</v>
      </c>
      <c r="O209" s="747" t="s">
        <v>115</v>
      </c>
      <c r="P209" s="753"/>
      <c r="Q209" s="311" t="s">
        <v>114</v>
      </c>
      <c r="R209" s="747" t="s">
        <v>115</v>
      </c>
      <c r="S209" s="753"/>
    </row>
    <row r="210" spans="1:19" s="243" customFormat="1" x14ac:dyDescent="0.2">
      <c r="A210" s="752"/>
      <c r="B210" s="311" t="s">
        <v>116</v>
      </c>
      <c r="C210" s="311" t="s">
        <v>116</v>
      </c>
      <c r="D210" s="311" t="s">
        <v>57</v>
      </c>
      <c r="E210" s="311" t="s">
        <v>116</v>
      </c>
      <c r="F210" s="311" t="s">
        <v>116</v>
      </c>
      <c r="G210" s="311" t="s">
        <v>57</v>
      </c>
      <c r="H210" s="311" t="s">
        <v>116</v>
      </c>
      <c r="I210" s="311" t="s">
        <v>116</v>
      </c>
      <c r="J210" s="311" t="s">
        <v>57</v>
      </c>
      <c r="K210" s="311" t="s">
        <v>116</v>
      </c>
      <c r="L210" s="311" t="s">
        <v>116</v>
      </c>
      <c r="M210" s="311" t="s">
        <v>57</v>
      </c>
      <c r="N210" s="311" t="s">
        <v>116</v>
      </c>
      <c r="O210" s="311" t="s">
        <v>116</v>
      </c>
      <c r="P210" s="311" t="s">
        <v>57</v>
      </c>
      <c r="Q210" s="311" t="s">
        <v>116</v>
      </c>
      <c r="R210" s="311" t="s">
        <v>116</v>
      </c>
      <c r="S210" s="311" t="s">
        <v>57</v>
      </c>
    </row>
    <row r="211" spans="1:19" s="327" customFormat="1" ht="33" x14ac:dyDescent="0.2">
      <c r="A211" s="285" t="s">
        <v>291</v>
      </c>
      <c r="B211" s="385"/>
      <c r="C211" s="329"/>
      <c r="D211" s="313" t="str">
        <f t="shared" ref="D211:D217" si="41">IF(C211=0,"",C211*100/B211)</f>
        <v/>
      </c>
      <c r="E211" s="385"/>
      <c r="F211" s="329"/>
      <c r="G211" s="313" t="str">
        <f t="shared" ref="G211:G229" si="42">IF(F211=0,"",F211*100/E211)</f>
        <v/>
      </c>
      <c r="H211" s="385"/>
      <c r="I211" s="329"/>
      <c r="J211" s="313" t="str">
        <f t="shared" ref="J211:J229" si="43">IF(I211=0,"",I211*100/H211)</f>
        <v/>
      </c>
      <c r="K211" s="385"/>
      <c r="L211" s="329"/>
      <c r="M211" s="313" t="str">
        <f t="shared" ref="M211:M229" si="44">IF(L211=0,"",L211*100/K211)</f>
        <v/>
      </c>
      <c r="N211" s="385"/>
      <c r="O211" s="329"/>
      <c r="P211" s="313" t="str">
        <f t="shared" ref="P211:P229" si="45">IF(O211=0,"",O211*100/N211)</f>
        <v/>
      </c>
      <c r="Q211" s="385"/>
      <c r="R211" s="329"/>
      <c r="S211" s="316" t="str">
        <f t="shared" ref="S211:S229" si="46">IF(R211=0,"",R211*100/Q211)</f>
        <v/>
      </c>
    </row>
    <row r="212" spans="1:19" s="327" customFormat="1" ht="33" x14ac:dyDescent="0.2">
      <c r="A212" s="285" t="s">
        <v>292</v>
      </c>
      <c r="B212" s="386"/>
      <c r="C212" s="383"/>
      <c r="D212" s="288" t="str">
        <f t="shared" si="41"/>
        <v/>
      </c>
      <c r="E212" s="386"/>
      <c r="F212" s="383"/>
      <c r="G212" s="288" t="str">
        <f t="shared" si="42"/>
        <v/>
      </c>
      <c r="H212" s="386"/>
      <c r="I212" s="383"/>
      <c r="J212" s="288" t="str">
        <f t="shared" si="43"/>
        <v/>
      </c>
      <c r="K212" s="386"/>
      <c r="L212" s="383"/>
      <c r="M212" s="288" t="str">
        <f t="shared" si="44"/>
        <v/>
      </c>
      <c r="N212" s="386"/>
      <c r="O212" s="383"/>
      <c r="P212" s="288" t="str">
        <f t="shared" si="45"/>
        <v/>
      </c>
      <c r="Q212" s="386"/>
      <c r="R212" s="383"/>
      <c r="S212" s="290" t="str">
        <f t="shared" si="46"/>
        <v/>
      </c>
    </row>
    <row r="213" spans="1:19" s="243" customFormat="1" ht="33" x14ac:dyDescent="0.2">
      <c r="A213" s="455" t="s">
        <v>267</v>
      </c>
      <c r="B213" s="386"/>
      <c r="C213" s="319"/>
      <c r="D213" s="288" t="str">
        <f t="shared" si="41"/>
        <v/>
      </c>
      <c r="E213" s="386"/>
      <c r="F213" s="319"/>
      <c r="G213" s="288" t="str">
        <f t="shared" si="42"/>
        <v/>
      </c>
      <c r="H213" s="386"/>
      <c r="I213" s="319"/>
      <c r="J213" s="288" t="str">
        <f t="shared" si="43"/>
        <v/>
      </c>
      <c r="K213" s="386"/>
      <c r="L213" s="319"/>
      <c r="M213" s="288" t="str">
        <f t="shared" si="44"/>
        <v/>
      </c>
      <c r="N213" s="386"/>
      <c r="O213" s="319"/>
      <c r="P213" s="288" t="str">
        <f t="shared" si="45"/>
        <v/>
      </c>
      <c r="Q213" s="386"/>
      <c r="R213" s="319"/>
      <c r="S213" s="290" t="str">
        <f t="shared" si="46"/>
        <v/>
      </c>
    </row>
    <row r="214" spans="1:19" s="243" customFormat="1" ht="33" x14ac:dyDescent="0.2">
      <c r="A214" s="455" t="s">
        <v>266</v>
      </c>
      <c r="B214" s="386"/>
      <c r="C214" s="319"/>
      <c r="D214" s="288" t="str">
        <f t="shared" si="41"/>
        <v/>
      </c>
      <c r="E214" s="386"/>
      <c r="F214" s="319"/>
      <c r="G214" s="288" t="str">
        <f t="shared" si="42"/>
        <v/>
      </c>
      <c r="H214" s="386"/>
      <c r="I214" s="319"/>
      <c r="J214" s="288" t="str">
        <f t="shared" si="43"/>
        <v/>
      </c>
      <c r="K214" s="386"/>
      <c r="L214" s="319"/>
      <c r="M214" s="288" t="str">
        <f t="shared" si="44"/>
        <v/>
      </c>
      <c r="N214" s="386"/>
      <c r="O214" s="319"/>
      <c r="P214" s="288" t="str">
        <f t="shared" si="45"/>
        <v/>
      </c>
      <c r="Q214" s="386"/>
      <c r="R214" s="319"/>
      <c r="S214" s="290" t="str">
        <f t="shared" si="46"/>
        <v/>
      </c>
    </row>
    <row r="215" spans="1:19" s="243" customFormat="1" ht="33" x14ac:dyDescent="0.2">
      <c r="A215" s="455" t="s">
        <v>117</v>
      </c>
      <c r="B215" s="83" t="str">
        <f>IF(C213=0,"",(C213+C214))</f>
        <v/>
      </c>
      <c r="C215" s="319"/>
      <c r="D215" s="288" t="str">
        <f t="shared" si="41"/>
        <v/>
      </c>
      <c r="E215" s="83" t="str">
        <f>IF(F213=0,"",(F213+F214))</f>
        <v/>
      </c>
      <c r="F215" s="319"/>
      <c r="G215" s="288" t="str">
        <f t="shared" si="42"/>
        <v/>
      </c>
      <c r="H215" s="83" t="str">
        <f>IF(I213=0,"",(I213+I214))</f>
        <v/>
      </c>
      <c r="I215" s="287"/>
      <c r="J215" s="288" t="str">
        <f t="shared" si="43"/>
        <v/>
      </c>
      <c r="K215" s="83" t="str">
        <f>IF(L213=0,"",(L213+L214))</f>
        <v/>
      </c>
      <c r="L215" s="319"/>
      <c r="M215" s="288" t="str">
        <f t="shared" si="44"/>
        <v/>
      </c>
      <c r="N215" s="83" t="str">
        <f>IF(O213=0,"",(O213+O214))</f>
        <v/>
      </c>
      <c r="O215" s="319"/>
      <c r="P215" s="288" t="str">
        <f t="shared" si="45"/>
        <v/>
      </c>
      <c r="Q215" s="83" t="str">
        <f>IF(R213=0,"",(R213+R214))</f>
        <v/>
      </c>
      <c r="R215" s="319"/>
      <c r="S215" s="290" t="str">
        <f t="shared" si="46"/>
        <v/>
      </c>
    </row>
    <row r="216" spans="1:19" s="243" customFormat="1" ht="33" x14ac:dyDescent="0.2">
      <c r="A216" s="455" t="s">
        <v>274</v>
      </c>
      <c r="B216" s="83" t="str">
        <f>IF(C213=0,"",C213)</f>
        <v/>
      </c>
      <c r="C216" s="319"/>
      <c r="D216" s="288" t="str">
        <f t="shared" si="41"/>
        <v/>
      </c>
      <c r="E216" s="83" t="str">
        <f>IF(F213=0,"",F213)</f>
        <v/>
      </c>
      <c r="F216" s="319"/>
      <c r="G216" s="288" t="str">
        <f t="shared" si="42"/>
        <v/>
      </c>
      <c r="H216" s="83" t="str">
        <f>IF(I213=0,"",I213)</f>
        <v/>
      </c>
      <c r="I216" s="287"/>
      <c r="J216" s="288" t="str">
        <f t="shared" si="43"/>
        <v/>
      </c>
      <c r="K216" s="83" t="str">
        <f>IF(L213=0,"",L213)</f>
        <v/>
      </c>
      <c r="L216" s="319"/>
      <c r="M216" s="288" t="str">
        <f t="shared" si="44"/>
        <v/>
      </c>
      <c r="N216" s="83" t="str">
        <f>IF(O213=0,"",O213)</f>
        <v/>
      </c>
      <c r="O216" s="319"/>
      <c r="P216" s="288" t="str">
        <f t="shared" si="45"/>
        <v/>
      </c>
      <c r="Q216" s="83" t="str">
        <f>IF(R213=0,"",R213)</f>
        <v/>
      </c>
      <c r="R216" s="319"/>
      <c r="S216" s="290" t="str">
        <f t="shared" si="46"/>
        <v/>
      </c>
    </row>
    <row r="217" spans="1:19" s="243" customFormat="1" ht="33" x14ac:dyDescent="0.2">
      <c r="A217" s="455" t="s">
        <v>275</v>
      </c>
      <c r="B217" s="83" t="str">
        <f>IF(C214=0,"",C214)</f>
        <v/>
      </c>
      <c r="C217" s="319"/>
      <c r="D217" s="288" t="str">
        <f t="shared" si="41"/>
        <v/>
      </c>
      <c r="E217" s="83" t="str">
        <f>IF(F214=0,"",F214)</f>
        <v/>
      </c>
      <c r="F217" s="319"/>
      <c r="G217" s="288" t="str">
        <f t="shared" si="42"/>
        <v/>
      </c>
      <c r="H217" s="83" t="str">
        <f>IF(I214=0,"",I214)</f>
        <v/>
      </c>
      <c r="I217" s="287"/>
      <c r="J217" s="288" t="str">
        <f t="shared" si="43"/>
        <v/>
      </c>
      <c r="K217" s="83" t="str">
        <f>IF(L214=0,"",L214)</f>
        <v/>
      </c>
      <c r="L217" s="319"/>
      <c r="M217" s="288" t="str">
        <f t="shared" si="44"/>
        <v/>
      </c>
      <c r="N217" s="83" t="str">
        <f>IF(O214=0,"",O214)</f>
        <v/>
      </c>
      <c r="O217" s="319"/>
      <c r="P217" s="288" t="str">
        <f t="shared" si="45"/>
        <v/>
      </c>
      <c r="Q217" s="83" t="str">
        <f>IF(R214=0,"",R214)</f>
        <v/>
      </c>
      <c r="R217" s="319"/>
      <c r="S217" s="290" t="str">
        <f t="shared" si="46"/>
        <v/>
      </c>
    </row>
    <row r="218" spans="1:19" s="243" customFormat="1" ht="33" x14ac:dyDescent="0.2">
      <c r="A218" s="455" t="s">
        <v>118</v>
      </c>
      <c r="B218" s="83" t="str">
        <f>IF(C216=0,"",(C216+C217))</f>
        <v/>
      </c>
      <c r="C218" s="319"/>
      <c r="D218" s="288" t="str">
        <f t="shared" ref="D218:D229" si="47">IF(C218=0,"",C218*100/B218)</f>
        <v/>
      </c>
      <c r="E218" s="83" t="str">
        <f>IF(F216=0,"",(F216+F217))</f>
        <v/>
      </c>
      <c r="F218" s="319"/>
      <c r="G218" s="288" t="str">
        <f t="shared" si="42"/>
        <v/>
      </c>
      <c r="H218" s="83" t="str">
        <f>IF(I216=0,"",(I216+I217))</f>
        <v/>
      </c>
      <c r="I218" s="287"/>
      <c r="J218" s="288" t="str">
        <f t="shared" si="43"/>
        <v/>
      </c>
      <c r="K218" s="83" t="str">
        <f>IF(L216=0,"",(L216+L217))</f>
        <v/>
      </c>
      <c r="L218" s="319"/>
      <c r="M218" s="288" t="str">
        <f t="shared" si="44"/>
        <v/>
      </c>
      <c r="N218" s="83" t="str">
        <f>IF(O216=0,"",(O216+O217))</f>
        <v/>
      </c>
      <c r="O218" s="319"/>
      <c r="P218" s="288" t="str">
        <f t="shared" si="45"/>
        <v/>
      </c>
      <c r="Q218" s="83" t="str">
        <f>IF(R216=0,"",(R216+R217))</f>
        <v/>
      </c>
      <c r="R218" s="319"/>
      <c r="S218" s="290" t="str">
        <f t="shared" si="46"/>
        <v/>
      </c>
    </row>
    <row r="219" spans="1:19" s="243" customFormat="1" ht="33" x14ac:dyDescent="0.2">
      <c r="A219" s="292" t="s">
        <v>293</v>
      </c>
      <c r="B219" s="386"/>
      <c r="C219" s="383"/>
      <c r="D219" s="288" t="str">
        <f t="shared" si="47"/>
        <v/>
      </c>
      <c r="E219" s="386"/>
      <c r="F219" s="383"/>
      <c r="G219" s="288" t="str">
        <f t="shared" si="42"/>
        <v/>
      </c>
      <c r="H219" s="386"/>
      <c r="I219" s="383"/>
      <c r="J219" s="288" t="str">
        <f t="shared" si="43"/>
        <v/>
      </c>
      <c r="K219" s="386"/>
      <c r="L219" s="383"/>
      <c r="M219" s="288" t="str">
        <f t="shared" si="44"/>
        <v/>
      </c>
      <c r="N219" s="297"/>
      <c r="O219" s="383"/>
      <c r="P219" s="288" t="str">
        <f t="shared" si="45"/>
        <v/>
      </c>
      <c r="Q219" s="297"/>
      <c r="R219" s="383"/>
      <c r="S219" s="290" t="str">
        <f t="shared" si="46"/>
        <v/>
      </c>
    </row>
    <row r="220" spans="1:19" s="243" customFormat="1" ht="33" x14ac:dyDescent="0.2">
      <c r="A220" s="292" t="s">
        <v>294</v>
      </c>
      <c r="B220" s="386"/>
      <c r="C220" s="383"/>
      <c r="D220" s="288" t="str">
        <f t="shared" si="47"/>
        <v/>
      </c>
      <c r="E220" s="386"/>
      <c r="F220" s="383"/>
      <c r="G220" s="288" t="str">
        <f t="shared" si="42"/>
        <v/>
      </c>
      <c r="H220" s="386"/>
      <c r="I220" s="383"/>
      <c r="J220" s="288" t="str">
        <f t="shared" si="43"/>
        <v/>
      </c>
      <c r="K220" s="386"/>
      <c r="L220" s="383"/>
      <c r="M220" s="288" t="str">
        <f t="shared" si="44"/>
        <v/>
      </c>
      <c r="N220" s="297"/>
      <c r="O220" s="383"/>
      <c r="P220" s="288" t="str">
        <f t="shared" si="45"/>
        <v/>
      </c>
      <c r="Q220" s="297"/>
      <c r="R220" s="383"/>
      <c r="S220" s="290" t="str">
        <f t="shared" si="46"/>
        <v/>
      </c>
    </row>
    <row r="221" spans="1:19" s="243" customFormat="1" ht="33" x14ac:dyDescent="0.2">
      <c r="A221" s="455" t="s">
        <v>271</v>
      </c>
      <c r="B221" s="386"/>
      <c r="C221" s="383"/>
      <c r="D221" s="288" t="str">
        <f t="shared" si="47"/>
        <v/>
      </c>
      <c r="E221" s="386"/>
      <c r="F221" s="383"/>
      <c r="G221" s="288" t="str">
        <f t="shared" si="42"/>
        <v/>
      </c>
      <c r="H221" s="386"/>
      <c r="I221" s="383"/>
      <c r="J221" s="288" t="str">
        <f t="shared" si="43"/>
        <v/>
      </c>
      <c r="K221" s="386"/>
      <c r="L221" s="383"/>
      <c r="M221" s="288" t="str">
        <f t="shared" si="44"/>
        <v/>
      </c>
      <c r="N221" s="297"/>
      <c r="O221" s="319"/>
      <c r="P221" s="288" t="str">
        <f t="shared" si="45"/>
        <v/>
      </c>
      <c r="Q221" s="297"/>
      <c r="R221" s="383"/>
      <c r="S221" s="290" t="str">
        <f t="shared" si="46"/>
        <v/>
      </c>
    </row>
    <row r="222" spans="1:19" s="243" customFormat="1" ht="33" x14ac:dyDescent="0.2">
      <c r="A222" s="455" t="s">
        <v>270</v>
      </c>
      <c r="B222" s="386"/>
      <c r="C222" s="383"/>
      <c r="D222" s="288" t="str">
        <f t="shared" si="47"/>
        <v/>
      </c>
      <c r="E222" s="386"/>
      <c r="F222" s="383"/>
      <c r="G222" s="288" t="str">
        <f t="shared" si="42"/>
        <v/>
      </c>
      <c r="H222" s="386"/>
      <c r="I222" s="383"/>
      <c r="J222" s="288" t="str">
        <f t="shared" si="43"/>
        <v/>
      </c>
      <c r="K222" s="386"/>
      <c r="L222" s="383"/>
      <c r="M222" s="288" t="str">
        <f t="shared" si="44"/>
        <v/>
      </c>
      <c r="N222" s="297"/>
      <c r="O222" s="319"/>
      <c r="P222" s="288" t="str">
        <f t="shared" si="45"/>
        <v/>
      </c>
      <c r="Q222" s="297"/>
      <c r="R222" s="383"/>
      <c r="S222" s="290" t="str">
        <f t="shared" si="46"/>
        <v/>
      </c>
    </row>
    <row r="223" spans="1:19" s="243" customFormat="1" ht="33" x14ac:dyDescent="0.2">
      <c r="A223" s="306" t="s">
        <v>119</v>
      </c>
      <c r="B223" s="83" t="str">
        <f>IF(C221=0,"",(C221+C222))</f>
        <v/>
      </c>
      <c r="C223" s="319"/>
      <c r="D223" s="288" t="str">
        <f t="shared" si="47"/>
        <v/>
      </c>
      <c r="E223" s="83" t="str">
        <f>IF(F221=0,"",(F221+F222))</f>
        <v/>
      </c>
      <c r="F223" s="319"/>
      <c r="G223" s="288" t="str">
        <f t="shared" si="42"/>
        <v/>
      </c>
      <c r="H223" s="83" t="str">
        <f>IF(I221=0,"",(I221+I222))</f>
        <v/>
      </c>
      <c r="I223" s="287"/>
      <c r="J223" s="288" t="str">
        <f t="shared" si="43"/>
        <v/>
      </c>
      <c r="K223" s="83" t="str">
        <f>IF(L221=0,"",(L221+L222))</f>
        <v/>
      </c>
      <c r="L223" s="319"/>
      <c r="M223" s="288" t="str">
        <f t="shared" si="44"/>
        <v/>
      </c>
      <c r="N223" s="83" t="str">
        <f>IF(O221=0,"",(O221+O222))</f>
        <v/>
      </c>
      <c r="O223" s="319"/>
      <c r="P223" s="288" t="str">
        <f t="shared" si="45"/>
        <v/>
      </c>
      <c r="Q223" s="83" t="str">
        <f>IF(R221=0,"",(R221+R222))</f>
        <v/>
      </c>
      <c r="R223" s="319"/>
      <c r="S223" s="290" t="str">
        <f t="shared" si="46"/>
        <v/>
      </c>
    </row>
    <row r="224" spans="1:19" s="243" customFormat="1" ht="33" x14ac:dyDescent="0.2">
      <c r="A224" s="306" t="s">
        <v>295</v>
      </c>
      <c r="B224" s="83" t="str">
        <f>IF(C221=0,"",C221)</f>
        <v/>
      </c>
      <c r="C224" s="319"/>
      <c r="D224" s="288" t="str">
        <f t="shared" si="47"/>
        <v/>
      </c>
      <c r="E224" s="83" t="str">
        <f>IF(F221=0,"",F221)</f>
        <v/>
      </c>
      <c r="F224" s="319"/>
      <c r="G224" s="288" t="str">
        <f t="shared" si="42"/>
        <v/>
      </c>
      <c r="H224" s="83" t="str">
        <f>IF(I221=0,"",I221)</f>
        <v/>
      </c>
      <c r="I224" s="287"/>
      <c r="J224" s="288" t="str">
        <f t="shared" si="43"/>
        <v/>
      </c>
      <c r="K224" s="83" t="str">
        <f>IF(L221=0,"",L221)</f>
        <v/>
      </c>
      <c r="L224" s="319"/>
      <c r="M224" s="288" t="str">
        <f t="shared" si="44"/>
        <v/>
      </c>
      <c r="N224" s="83" t="str">
        <f>IF(O221=0,"",O221)</f>
        <v/>
      </c>
      <c r="O224" s="319"/>
      <c r="P224" s="288" t="str">
        <f t="shared" si="45"/>
        <v/>
      </c>
      <c r="Q224" s="83" t="str">
        <f>IF(R221=0,"",R221)</f>
        <v/>
      </c>
      <c r="R224" s="319"/>
      <c r="S224" s="290" t="str">
        <f t="shared" si="46"/>
        <v/>
      </c>
    </row>
    <row r="225" spans="1:31" s="243" customFormat="1" ht="33" x14ac:dyDescent="0.2">
      <c r="A225" s="306" t="s">
        <v>295</v>
      </c>
      <c r="B225" s="83" t="str">
        <f>IF(C222=0,"",C222)</f>
        <v/>
      </c>
      <c r="C225" s="319"/>
      <c r="D225" s="288" t="str">
        <f t="shared" si="47"/>
        <v/>
      </c>
      <c r="E225" s="83" t="str">
        <f>IF(F222=0,"",F222)</f>
        <v/>
      </c>
      <c r="F225" s="319"/>
      <c r="G225" s="288" t="str">
        <f t="shared" si="42"/>
        <v/>
      </c>
      <c r="H225" s="83" t="str">
        <f>IF(I222=0,"",I222)</f>
        <v/>
      </c>
      <c r="I225" s="287"/>
      <c r="J225" s="288" t="str">
        <f t="shared" si="43"/>
        <v/>
      </c>
      <c r="K225" s="83" t="str">
        <f>IF(L222=0,"",L222)</f>
        <v/>
      </c>
      <c r="L225" s="319"/>
      <c r="M225" s="288" t="str">
        <f t="shared" si="44"/>
        <v/>
      </c>
      <c r="N225" s="83" t="str">
        <f>IF(O222=0,"",O222)</f>
        <v/>
      </c>
      <c r="O225" s="319"/>
      <c r="P225" s="288" t="str">
        <f t="shared" si="45"/>
        <v/>
      </c>
      <c r="Q225" s="83" t="str">
        <f>IF(R222=0,"",R222)</f>
        <v/>
      </c>
      <c r="R225" s="319"/>
      <c r="S225" s="290" t="str">
        <f t="shared" si="46"/>
        <v/>
      </c>
    </row>
    <row r="226" spans="1:31" s="243" customFormat="1" ht="33" x14ac:dyDescent="0.2">
      <c r="A226" s="306" t="s">
        <v>120</v>
      </c>
      <c r="B226" s="83" t="str">
        <f>IF(C224=0,"",(C224+C225))</f>
        <v/>
      </c>
      <c r="C226" s="319"/>
      <c r="D226" s="288" t="str">
        <f t="shared" si="47"/>
        <v/>
      </c>
      <c r="E226" s="83" t="str">
        <f>IF(F224=0,"",(F224+F225))</f>
        <v/>
      </c>
      <c r="F226" s="319"/>
      <c r="G226" s="288" t="str">
        <f t="shared" si="42"/>
        <v/>
      </c>
      <c r="H226" s="83" t="str">
        <f>IF(I224=0,"",(I224+I225))</f>
        <v/>
      </c>
      <c r="I226" s="287"/>
      <c r="J226" s="288" t="str">
        <f t="shared" si="43"/>
        <v/>
      </c>
      <c r="K226" s="83" t="str">
        <f>IF(L224=0,"",(L224+L225))</f>
        <v/>
      </c>
      <c r="L226" s="319"/>
      <c r="M226" s="288" t="str">
        <f t="shared" si="44"/>
        <v/>
      </c>
      <c r="N226" s="83" t="str">
        <f>IF(O224=0,"",(O224+O225))</f>
        <v/>
      </c>
      <c r="O226" s="319"/>
      <c r="P226" s="288" t="str">
        <f t="shared" si="45"/>
        <v/>
      </c>
      <c r="Q226" s="83" t="str">
        <f>IF(R224=0,"",(R224+R225))</f>
        <v/>
      </c>
      <c r="R226" s="319"/>
      <c r="S226" s="290" t="str">
        <f t="shared" si="46"/>
        <v/>
      </c>
    </row>
    <row r="227" spans="1:31" s="243" customFormat="1" x14ac:dyDescent="0.2">
      <c r="A227" s="306" t="s">
        <v>121</v>
      </c>
      <c r="B227" s="319"/>
      <c r="C227" s="319"/>
      <c r="D227" s="288" t="str">
        <f t="shared" si="47"/>
        <v/>
      </c>
      <c r="E227" s="319"/>
      <c r="F227" s="319"/>
      <c r="G227" s="288" t="str">
        <f t="shared" si="42"/>
        <v/>
      </c>
      <c r="H227" s="287"/>
      <c r="I227" s="287"/>
      <c r="J227" s="288" t="str">
        <f t="shared" si="43"/>
        <v/>
      </c>
      <c r="K227" s="319"/>
      <c r="L227" s="319"/>
      <c r="M227" s="288" t="str">
        <f t="shared" si="44"/>
        <v/>
      </c>
      <c r="N227" s="199"/>
      <c r="O227" s="319"/>
      <c r="P227" s="288" t="str">
        <f t="shared" si="45"/>
        <v/>
      </c>
      <c r="Q227" s="199"/>
      <c r="R227" s="319"/>
      <c r="S227" s="290" t="str">
        <f t="shared" si="46"/>
        <v/>
      </c>
    </row>
    <row r="228" spans="1:31" s="243" customFormat="1" ht="33" x14ac:dyDescent="0.2">
      <c r="A228" s="306" t="s">
        <v>232</v>
      </c>
      <c r="B228" s="319"/>
      <c r="C228" s="319"/>
      <c r="D228" s="288" t="str">
        <f t="shared" si="47"/>
        <v/>
      </c>
      <c r="E228" s="319"/>
      <c r="F228" s="319"/>
      <c r="G228" s="288" t="str">
        <f t="shared" si="42"/>
        <v/>
      </c>
      <c r="H228" s="287"/>
      <c r="I228" s="287"/>
      <c r="J228" s="288" t="str">
        <f t="shared" si="43"/>
        <v/>
      </c>
      <c r="K228" s="319"/>
      <c r="L228" s="319"/>
      <c r="M228" s="288" t="str">
        <f t="shared" si="44"/>
        <v/>
      </c>
      <c r="N228" s="199"/>
      <c r="O228" s="319"/>
      <c r="P228" s="288" t="str">
        <f t="shared" si="45"/>
        <v/>
      </c>
      <c r="Q228" s="199"/>
      <c r="R228" s="319"/>
      <c r="S228" s="290" t="str">
        <f t="shared" si="46"/>
        <v/>
      </c>
    </row>
    <row r="229" spans="1:31" s="243" customFormat="1" ht="33" x14ac:dyDescent="0.2">
      <c r="A229" s="306" t="s">
        <v>122</v>
      </c>
      <c r="B229" s="323"/>
      <c r="C229" s="323"/>
      <c r="D229" s="295" t="str">
        <f t="shared" si="47"/>
        <v/>
      </c>
      <c r="E229" s="323"/>
      <c r="F229" s="323"/>
      <c r="G229" s="295" t="str">
        <f t="shared" si="42"/>
        <v/>
      </c>
      <c r="H229" s="328"/>
      <c r="I229" s="328"/>
      <c r="J229" s="295" t="str">
        <f t="shared" si="43"/>
        <v/>
      </c>
      <c r="K229" s="323"/>
      <c r="L229" s="323"/>
      <c r="M229" s="295" t="str">
        <f t="shared" si="44"/>
        <v/>
      </c>
      <c r="N229" s="322"/>
      <c r="O229" s="323"/>
      <c r="P229" s="295" t="str">
        <f t="shared" si="45"/>
        <v/>
      </c>
      <c r="Q229" s="322"/>
      <c r="R229" s="323"/>
      <c r="S229" s="296" t="str">
        <f t="shared" si="46"/>
        <v/>
      </c>
    </row>
    <row r="230" spans="1:31" s="243" customFormat="1" x14ac:dyDescent="0.2">
      <c r="A230" s="755" t="s">
        <v>306</v>
      </c>
      <c r="B230" s="755"/>
      <c r="C230" s="755"/>
      <c r="D230" s="755"/>
      <c r="E230" s="755"/>
      <c r="F230" s="755"/>
      <c r="G230" s="755"/>
      <c r="H230" s="755"/>
      <c r="I230" s="755"/>
      <c r="J230" s="755"/>
      <c r="K230" s="755"/>
      <c r="L230" s="755"/>
      <c r="M230" s="755"/>
      <c r="N230" s="755"/>
      <c r="O230" s="755"/>
      <c r="P230" s="755"/>
      <c r="Q230" s="755"/>
      <c r="R230" s="755"/>
      <c r="S230" s="755"/>
      <c r="T230" s="755"/>
      <c r="U230" s="755"/>
      <c r="V230" s="755"/>
      <c r="W230" s="755"/>
      <c r="X230" s="755"/>
      <c r="Y230" s="755"/>
      <c r="Z230" s="755"/>
      <c r="AA230" s="755"/>
      <c r="AB230" s="755"/>
      <c r="AC230" s="755"/>
      <c r="AD230" s="755"/>
      <c r="AE230" s="755"/>
    </row>
    <row r="231" spans="1:31" s="243" customFormat="1" x14ac:dyDescent="0.3">
      <c r="A231" s="756" t="s">
        <v>124</v>
      </c>
      <c r="B231" s="756"/>
      <c r="C231" s="756"/>
      <c r="D231" s="756"/>
      <c r="E231" s="756"/>
      <c r="F231" s="756"/>
      <c r="G231" s="756"/>
      <c r="H231" s="756"/>
      <c r="I231" s="756"/>
      <c r="J231" s="756"/>
      <c r="K231" s="756"/>
      <c r="L231" s="756"/>
      <c r="M231" s="756"/>
      <c r="N231" s="756"/>
      <c r="O231" s="756"/>
      <c r="P231" s="756"/>
      <c r="Q231" s="756"/>
      <c r="R231" s="756"/>
      <c r="S231" s="756"/>
      <c r="T231" s="756"/>
      <c r="U231" s="756"/>
      <c r="V231" s="756"/>
      <c r="W231" s="756"/>
      <c r="X231" s="756"/>
      <c r="Y231" s="756"/>
      <c r="Z231" s="756"/>
      <c r="AA231" s="756"/>
      <c r="AB231" s="756"/>
      <c r="AC231" s="756"/>
      <c r="AD231" s="756"/>
      <c r="AE231" s="756"/>
    </row>
    <row r="232" spans="1:31" s="243" customFormat="1" x14ac:dyDescent="0.3">
      <c r="A232" s="754" t="s">
        <v>125</v>
      </c>
      <c r="B232" s="754"/>
      <c r="C232" s="754"/>
      <c r="D232" s="754"/>
      <c r="E232" s="754"/>
      <c r="F232" s="754"/>
      <c r="G232" s="754"/>
      <c r="H232" s="754"/>
      <c r="I232" s="754"/>
      <c r="J232" s="754"/>
      <c r="K232" s="754"/>
      <c r="L232" s="754"/>
      <c r="M232" s="754"/>
      <c r="N232" s="754"/>
      <c r="O232" s="754"/>
      <c r="P232" s="754"/>
      <c r="Q232" s="754"/>
      <c r="R232" s="754"/>
      <c r="S232" s="754"/>
      <c r="T232" s="754"/>
      <c r="U232" s="754"/>
      <c r="V232" s="754"/>
      <c r="W232" s="754"/>
      <c r="X232" s="754"/>
      <c r="Y232" s="754"/>
      <c r="Z232" s="754"/>
      <c r="AA232" s="754"/>
      <c r="AB232" s="754"/>
      <c r="AC232" s="754"/>
      <c r="AD232" s="754"/>
      <c r="AE232" s="754"/>
    </row>
    <row r="233" spans="1:31" s="142" customFormat="1" x14ac:dyDescent="0.3">
      <c r="A233" s="562" t="s">
        <v>276</v>
      </c>
      <c r="B233" s="562"/>
      <c r="C233" s="562"/>
      <c r="D233" s="562"/>
      <c r="E233" s="562"/>
      <c r="F233" s="562"/>
      <c r="G233" s="562"/>
      <c r="H233" s="562"/>
      <c r="I233" s="562"/>
      <c r="J233" s="562"/>
      <c r="K233" s="562"/>
      <c r="L233" s="562"/>
      <c r="M233" s="562"/>
      <c r="N233" s="562"/>
      <c r="O233" s="562"/>
      <c r="P233" s="562"/>
      <c r="Q233" s="562"/>
      <c r="R233" s="562"/>
      <c r="S233" s="562"/>
      <c r="T233" s="562"/>
      <c r="U233" s="562"/>
      <c r="V233" s="562"/>
      <c r="W233" s="562"/>
      <c r="X233" s="562"/>
      <c r="Y233" s="562"/>
    </row>
    <row r="234" spans="1:31" s="142" customFormat="1" x14ac:dyDescent="0.3">
      <c r="A234" s="562" t="s">
        <v>277</v>
      </c>
      <c r="B234" s="562"/>
      <c r="C234" s="562"/>
      <c r="D234" s="562"/>
      <c r="E234" s="562"/>
      <c r="F234" s="562"/>
      <c r="G234" s="562"/>
      <c r="H234" s="562"/>
      <c r="I234" s="562"/>
      <c r="J234" s="562"/>
      <c r="K234" s="562"/>
      <c r="L234" s="562"/>
      <c r="M234" s="562"/>
      <c r="N234" s="562"/>
      <c r="O234" s="562"/>
      <c r="P234" s="562"/>
      <c r="Q234" s="562"/>
      <c r="R234" s="562"/>
      <c r="S234" s="562"/>
      <c r="T234" s="562"/>
      <c r="U234" s="562"/>
      <c r="V234" s="562"/>
      <c r="W234" s="562"/>
      <c r="X234" s="562"/>
      <c r="Y234" s="562"/>
    </row>
    <row r="236" spans="1:31" x14ac:dyDescent="0.3">
      <c r="A236" s="738"/>
      <c r="B236" s="738"/>
      <c r="C236" s="738"/>
      <c r="D236" s="738"/>
      <c r="E236" s="738"/>
      <c r="F236" s="738"/>
      <c r="G236" s="738"/>
      <c r="H236" s="738"/>
      <c r="I236" s="738"/>
      <c r="J236" s="738"/>
      <c r="K236" s="738"/>
      <c r="L236" s="738"/>
      <c r="M236" s="738"/>
      <c r="N236" s="738"/>
      <c r="O236" s="738"/>
    </row>
    <row r="237" spans="1:31" x14ac:dyDescent="0.3">
      <c r="A237" s="735" t="s">
        <v>55</v>
      </c>
      <c r="B237" s="734">
        <v>2013</v>
      </c>
      <c r="C237" s="734"/>
      <c r="D237" s="734">
        <v>2014</v>
      </c>
      <c r="E237" s="734"/>
      <c r="F237" s="749">
        <v>2015</v>
      </c>
      <c r="G237" s="749"/>
      <c r="H237" s="749">
        <v>2016</v>
      </c>
      <c r="I237" s="749"/>
      <c r="J237" s="734">
        <v>2017</v>
      </c>
      <c r="K237" s="734"/>
      <c r="L237" s="734">
        <v>2018</v>
      </c>
      <c r="M237" s="734"/>
    </row>
    <row r="238" spans="1:31" x14ac:dyDescent="0.3">
      <c r="A238" s="701"/>
      <c r="B238" s="476" t="s">
        <v>68</v>
      </c>
      <c r="C238" s="476" t="s">
        <v>57</v>
      </c>
      <c r="D238" s="476" t="s">
        <v>68</v>
      </c>
      <c r="E238" s="476" t="s">
        <v>57</v>
      </c>
      <c r="F238" s="476" t="s">
        <v>68</v>
      </c>
      <c r="G238" s="476" t="s">
        <v>57</v>
      </c>
      <c r="H238" s="476" t="s">
        <v>68</v>
      </c>
      <c r="I238" s="476" t="s">
        <v>57</v>
      </c>
      <c r="J238" s="476" t="s">
        <v>68</v>
      </c>
      <c r="K238" s="476" t="s">
        <v>57</v>
      </c>
      <c r="L238" s="476" t="s">
        <v>68</v>
      </c>
      <c r="M238" s="476" t="s">
        <v>57</v>
      </c>
    </row>
    <row r="239" spans="1:31" x14ac:dyDescent="0.3">
      <c r="A239" s="330" t="s">
        <v>237</v>
      </c>
      <c r="B239" s="732"/>
      <c r="C239" s="733"/>
      <c r="D239" s="732"/>
      <c r="E239" s="733"/>
      <c r="F239" s="331"/>
      <c r="G239" s="331"/>
      <c r="H239" s="732"/>
      <c r="I239" s="733"/>
      <c r="J239" s="712"/>
      <c r="K239" s="712"/>
      <c r="L239" s="712"/>
      <c r="M239" s="737"/>
    </row>
    <row r="240" spans="1:31" x14ac:dyDescent="0.3">
      <c r="A240" s="201" t="s">
        <v>236</v>
      </c>
      <c r="B240" s="246"/>
      <c r="C240" s="332" t="str">
        <f>IF(B240=0,"",B240*100/(B$243))</f>
        <v/>
      </c>
      <c r="D240" s="246"/>
      <c r="E240" s="332" t="str">
        <f>IF(D240=0,"",D240*100/(D$243))</f>
        <v/>
      </c>
      <c r="F240" s="333"/>
      <c r="G240" s="332" t="str">
        <f>IF(F240=0,"",F240*100/(F$243))</f>
        <v/>
      </c>
      <c r="H240" s="246"/>
      <c r="I240" s="332" t="str">
        <f>IF(H240=0,"",H240*100/(H$243))</f>
        <v/>
      </c>
      <c r="J240" s="246"/>
      <c r="K240" s="332" t="str">
        <f>IF(J240=0,"",J240*100/(J$243))</f>
        <v/>
      </c>
      <c r="L240" s="246"/>
      <c r="M240" s="381" t="str">
        <f>IF(L240=0,"",L240*100/(L$243))</f>
        <v/>
      </c>
    </row>
    <row r="241" spans="1:15" ht="33" x14ac:dyDescent="0.3">
      <c r="A241" s="201" t="s">
        <v>235</v>
      </c>
      <c r="B241" s="246"/>
      <c r="C241" s="332" t="str">
        <f>IF(B241=0,"",B241*100/(B$243))</f>
        <v/>
      </c>
      <c r="D241" s="246"/>
      <c r="E241" s="332" t="str">
        <f>IF(D241=0,"",D241*100/(D$243))</f>
        <v/>
      </c>
      <c r="F241" s="333"/>
      <c r="G241" s="332" t="str">
        <f>IF(F241=0,"",F241*100/(F$243))</f>
        <v/>
      </c>
      <c r="H241" s="246"/>
      <c r="I241" s="332" t="str">
        <f>IF(H241=0,"",H241*100/(H$243))</f>
        <v/>
      </c>
      <c r="J241" s="246"/>
      <c r="K241" s="332" t="str">
        <f>IF(J241=0,"",J241*100/(J$243))</f>
        <v/>
      </c>
      <c r="L241" s="246"/>
      <c r="M241" s="381" t="str">
        <f>IF(L241=0,"",L241*100/(L$243))</f>
        <v/>
      </c>
    </row>
    <row r="242" spans="1:15" x14ac:dyDescent="0.3">
      <c r="A242" s="201" t="s">
        <v>234</v>
      </c>
      <c r="B242" s="246"/>
      <c r="C242" s="332" t="str">
        <f>IF(B242=0,"",B242*100/(B$243))</f>
        <v/>
      </c>
      <c r="D242" s="246"/>
      <c r="E242" s="332" t="str">
        <f>IF(D242=0,"",D242*100/(D$243))</f>
        <v/>
      </c>
      <c r="F242" s="333"/>
      <c r="G242" s="332" t="str">
        <f>IF(F242=0,"",F242*100/(F$243))</f>
        <v/>
      </c>
      <c r="H242" s="246"/>
      <c r="I242" s="332" t="str">
        <f>IF(H242=0,"",H242*100/(H$243))</f>
        <v/>
      </c>
      <c r="J242" s="246"/>
      <c r="K242" s="332" t="str">
        <f>IF(J242=0,"",J242*100/(J$243))</f>
        <v/>
      </c>
      <c r="L242" s="246"/>
      <c r="M242" s="381" t="str">
        <f>IF(L242=0,"",L242*100/(L$243))</f>
        <v/>
      </c>
    </row>
    <row r="243" spans="1:15" x14ac:dyDescent="0.3">
      <c r="A243" s="403" t="s">
        <v>238</v>
      </c>
      <c r="B243" s="592">
        <f t="shared" ref="B243" si="48">SUM(B240:B242)</f>
        <v>0</v>
      </c>
      <c r="C243" s="594"/>
      <c r="D243" s="592">
        <f t="shared" ref="D243" si="49">SUM(D240:D242)</f>
        <v>0</v>
      </c>
      <c r="E243" s="594"/>
      <c r="F243" s="592">
        <f t="shared" ref="F243" si="50">SUM(F240:F242)</f>
        <v>0</v>
      </c>
      <c r="G243" s="594"/>
      <c r="H243" s="592">
        <f t="shared" ref="H243" si="51">SUM(H240:H242)</f>
        <v>0</v>
      </c>
      <c r="I243" s="594"/>
      <c r="J243" s="592">
        <f t="shared" ref="J243" si="52">SUM(J240:J242)</f>
        <v>0</v>
      </c>
      <c r="K243" s="594"/>
      <c r="L243" s="592">
        <f t="shared" ref="L243" si="53">SUM(L240:L242)</f>
        <v>0</v>
      </c>
      <c r="M243" s="593"/>
    </row>
    <row r="245" spans="1:15" x14ac:dyDescent="0.3">
      <c r="A245" s="738"/>
      <c r="B245" s="704">
        <v>2013</v>
      </c>
      <c r="C245" s="704"/>
      <c r="D245" s="704">
        <v>2014</v>
      </c>
      <c r="E245" s="704"/>
      <c r="F245" s="704">
        <v>2015</v>
      </c>
      <c r="G245" s="704"/>
      <c r="H245" s="704">
        <v>2016</v>
      </c>
      <c r="I245" s="704"/>
      <c r="J245" s="704">
        <v>2017</v>
      </c>
      <c r="K245" s="704"/>
      <c r="L245" s="704">
        <v>2018</v>
      </c>
      <c r="M245" s="704"/>
      <c r="N245" s="738"/>
      <c r="O245" s="738"/>
    </row>
    <row r="246" spans="1:15" x14ac:dyDescent="0.3">
      <c r="A246" s="741"/>
      <c r="B246" s="477" t="s">
        <v>24</v>
      </c>
      <c r="C246" s="477" t="s">
        <v>25</v>
      </c>
      <c r="D246" s="477" t="s">
        <v>24</v>
      </c>
      <c r="E246" s="477" t="s">
        <v>25</v>
      </c>
      <c r="F246" s="477" t="s">
        <v>24</v>
      </c>
      <c r="G246" s="477" t="s">
        <v>25</v>
      </c>
      <c r="H246" s="477" t="s">
        <v>24</v>
      </c>
      <c r="I246" s="477" t="s">
        <v>25</v>
      </c>
      <c r="J246" s="477" t="s">
        <v>24</v>
      </c>
      <c r="K246" s="477" t="s">
        <v>25</v>
      </c>
      <c r="L246" s="477" t="s">
        <v>24</v>
      </c>
      <c r="M246" s="477" t="s">
        <v>25</v>
      </c>
    </row>
    <row r="247" spans="1:15" ht="33" x14ac:dyDescent="0.3">
      <c r="A247" s="202" t="s">
        <v>127</v>
      </c>
      <c r="B247" s="334"/>
      <c r="C247" s="334"/>
      <c r="D247" s="334"/>
      <c r="E247" s="334"/>
      <c r="F247" s="334"/>
      <c r="G247" s="334"/>
      <c r="H247" s="334"/>
      <c r="I247" s="334"/>
      <c r="J247" s="334"/>
      <c r="K247" s="335"/>
      <c r="L247" s="334"/>
      <c r="M247" s="335"/>
    </row>
    <row r="248" spans="1:15" x14ac:dyDescent="0.3">
      <c r="A248" s="203" t="s">
        <v>128</v>
      </c>
    </row>
    <row r="251" spans="1:15" x14ac:dyDescent="0.3">
      <c r="A251" s="757" t="s">
        <v>193</v>
      </c>
      <c r="B251" s="736">
        <v>2013</v>
      </c>
      <c r="C251" s="736"/>
      <c r="D251" s="736">
        <v>2014</v>
      </c>
      <c r="E251" s="736"/>
      <c r="F251" s="705">
        <v>2015</v>
      </c>
      <c r="G251" s="705"/>
      <c r="H251" s="705">
        <v>2016</v>
      </c>
      <c r="I251" s="705"/>
      <c r="J251" s="736">
        <v>2017</v>
      </c>
      <c r="K251" s="736"/>
      <c r="L251" s="736">
        <v>2018</v>
      </c>
      <c r="M251" s="736"/>
    </row>
    <row r="252" spans="1:15" x14ac:dyDescent="0.3">
      <c r="A252" s="758"/>
      <c r="B252" s="514" t="s">
        <v>130</v>
      </c>
      <c r="C252" s="514" t="s">
        <v>131</v>
      </c>
      <c r="D252" s="514" t="s">
        <v>130</v>
      </c>
      <c r="E252" s="514" t="s">
        <v>131</v>
      </c>
      <c r="F252" s="514" t="s">
        <v>130</v>
      </c>
      <c r="G252" s="514" t="s">
        <v>131</v>
      </c>
      <c r="H252" s="514" t="s">
        <v>130</v>
      </c>
      <c r="I252" s="514" t="s">
        <v>131</v>
      </c>
      <c r="J252" s="514" t="s">
        <v>130</v>
      </c>
      <c r="K252" s="514" t="s">
        <v>131</v>
      </c>
      <c r="L252" s="514" t="s">
        <v>130</v>
      </c>
      <c r="M252" s="514" t="s">
        <v>131</v>
      </c>
    </row>
    <row r="253" spans="1:15" s="338" customFormat="1" x14ac:dyDescent="0.2">
      <c r="A253" s="201" t="s">
        <v>132</v>
      </c>
      <c r="B253" s="512"/>
      <c r="C253" s="512"/>
      <c r="D253" s="512"/>
      <c r="E253" s="512"/>
      <c r="F253" s="512"/>
      <c r="G253" s="512"/>
      <c r="H253" s="512"/>
      <c r="I253" s="512"/>
      <c r="J253" s="512"/>
      <c r="K253" s="512"/>
      <c r="L253" s="512"/>
      <c r="M253" s="513"/>
    </row>
    <row r="254" spans="1:15" s="338" customFormat="1" x14ac:dyDescent="0.2">
      <c r="A254" s="201" t="s">
        <v>133</v>
      </c>
      <c r="B254" s="336"/>
      <c r="C254" s="336"/>
      <c r="D254" s="336"/>
      <c r="E254" s="336"/>
      <c r="F254" s="336"/>
      <c r="G254" s="336"/>
      <c r="H254" s="336"/>
      <c r="I254" s="336"/>
      <c r="J254" s="336"/>
      <c r="K254" s="336"/>
      <c r="L254" s="336"/>
      <c r="M254" s="337"/>
    </row>
    <row r="255" spans="1:15" s="338" customFormat="1" x14ac:dyDescent="0.2">
      <c r="A255" s="201" t="s">
        <v>134</v>
      </c>
      <c r="B255" s="336"/>
      <c r="C255" s="336"/>
      <c r="D255" s="336"/>
      <c r="E255" s="336"/>
      <c r="F255" s="336"/>
      <c r="G255" s="336"/>
      <c r="H255" s="336"/>
      <c r="I255" s="336"/>
      <c r="J255" s="336"/>
      <c r="K255" s="336"/>
      <c r="L255" s="336"/>
      <c r="M255" s="337"/>
    </row>
    <row r="256" spans="1:15" s="338" customFormat="1" x14ac:dyDescent="0.2">
      <c r="A256" s="202" t="s">
        <v>199</v>
      </c>
      <c r="B256" s="339">
        <f t="shared" ref="B256:M256" si="54">SUM(B253:B255)</f>
        <v>0</v>
      </c>
      <c r="C256" s="339">
        <f t="shared" si="54"/>
        <v>0</v>
      </c>
      <c r="D256" s="339">
        <f t="shared" si="54"/>
        <v>0</v>
      </c>
      <c r="E256" s="339">
        <f t="shared" si="54"/>
        <v>0</v>
      </c>
      <c r="F256" s="339">
        <f t="shared" si="54"/>
        <v>0</v>
      </c>
      <c r="G256" s="339">
        <f t="shared" si="54"/>
        <v>0</v>
      </c>
      <c r="H256" s="339">
        <f t="shared" si="54"/>
        <v>0</v>
      </c>
      <c r="I256" s="339">
        <f t="shared" si="54"/>
        <v>0</v>
      </c>
      <c r="J256" s="339">
        <f t="shared" si="54"/>
        <v>0</v>
      </c>
      <c r="K256" s="340">
        <f t="shared" si="54"/>
        <v>0</v>
      </c>
      <c r="L256" s="339">
        <f t="shared" si="54"/>
        <v>0</v>
      </c>
      <c r="M256" s="340">
        <f t="shared" si="54"/>
        <v>0</v>
      </c>
    </row>
    <row r="258" spans="1:28" x14ac:dyDescent="0.3">
      <c r="A258" s="203"/>
    </row>
    <row r="259" spans="1:28" s="243" customFormat="1" x14ac:dyDescent="0.2">
      <c r="A259" s="700" t="s">
        <v>55</v>
      </c>
      <c r="B259" s="478">
        <v>2013</v>
      </c>
      <c r="C259" s="478">
        <v>2014</v>
      </c>
      <c r="D259" s="515">
        <v>2015</v>
      </c>
      <c r="E259" s="516">
        <v>2016</v>
      </c>
      <c r="F259" s="478">
        <v>2017</v>
      </c>
      <c r="G259" s="478">
        <v>2018</v>
      </c>
    </row>
    <row r="260" spans="1:28" s="243" customFormat="1" x14ac:dyDescent="0.3">
      <c r="A260" s="700"/>
      <c r="B260" s="341" t="s">
        <v>57</v>
      </c>
      <c r="C260" s="341" t="s">
        <v>57</v>
      </c>
      <c r="D260" s="341" t="s">
        <v>57</v>
      </c>
      <c r="E260" s="341" t="s">
        <v>57</v>
      </c>
      <c r="F260" s="341" t="s">
        <v>57</v>
      </c>
      <c r="G260" s="341" t="s">
        <v>57</v>
      </c>
    </row>
    <row r="261" spans="1:28" s="345" customFormat="1" x14ac:dyDescent="0.2">
      <c r="A261" s="342" t="s">
        <v>240</v>
      </c>
      <c r="B261" s="343" t="str">
        <f>IFERROR(B253/N74,"")</f>
        <v/>
      </c>
      <c r="C261" s="343" t="str">
        <f>IFERROR(B253/O74,"")</f>
        <v/>
      </c>
      <c r="D261" s="343" t="str">
        <f>IFERROR(F253/P$74,"")</f>
        <v/>
      </c>
      <c r="E261" s="343" t="str">
        <f>IFERROR(H253/Q$74,"")</f>
        <v/>
      </c>
      <c r="F261" s="343" t="str">
        <f>IFERROR(J253/R$74,"")</f>
        <v/>
      </c>
      <c r="G261" s="344" t="str">
        <f>IFERROR(L253/S$74,"")</f>
        <v/>
      </c>
    </row>
    <row r="262" spans="1:28" s="345" customFormat="1" x14ac:dyDescent="0.2">
      <c r="A262" s="346" t="s">
        <v>239</v>
      </c>
      <c r="B262" s="347" t="str">
        <f>IFERROR(B254*100/D98,"")</f>
        <v/>
      </c>
      <c r="C262" s="347" t="str">
        <f>IFERROR(D254*100/G98,"")</f>
        <v/>
      </c>
      <c r="D262" s="347" t="str">
        <f>IFERROR(F254*100/J98,"")</f>
        <v/>
      </c>
      <c r="E262" s="347" t="str">
        <f>IFERROR(H254*100/M98,"")</f>
        <v/>
      </c>
      <c r="F262" s="347" t="str">
        <f>IFERROR(J254*100/P98,"")</f>
        <v/>
      </c>
      <c r="G262" s="348" t="str">
        <f>IFERROR(L254*100/S98,"")</f>
        <v/>
      </c>
    </row>
    <row r="263" spans="1:28" s="243" customFormat="1" x14ac:dyDescent="0.2">
      <c r="A263" s="750" t="s">
        <v>14</v>
      </c>
      <c r="B263" s="750"/>
      <c r="C263" s="750"/>
      <c r="D263" s="750"/>
      <c r="E263" s="750"/>
      <c r="F263" s="750"/>
      <c r="G263" s="750"/>
      <c r="H263" s="750"/>
      <c r="I263" s="750"/>
      <c r="J263" s="750"/>
      <c r="K263" s="750"/>
      <c r="L263" s="750"/>
      <c r="M263" s="750"/>
      <c r="N263" s="750"/>
      <c r="O263" s="750"/>
      <c r="P263" s="750"/>
      <c r="Q263" s="750"/>
      <c r="R263" s="750"/>
      <c r="S263" s="750"/>
      <c r="T263" s="750"/>
      <c r="U263" s="371"/>
      <c r="V263" s="371"/>
      <c r="W263" s="371"/>
      <c r="X263" s="371"/>
      <c r="Y263" s="371"/>
      <c r="Z263" s="371"/>
      <c r="AA263" s="371"/>
      <c r="AB263" s="371"/>
    </row>
    <row r="264" spans="1:28" s="243" customFormat="1" ht="14.25" x14ac:dyDescent="0.2"/>
    <row r="265" spans="1:28" s="142" customFormat="1" x14ac:dyDescent="0.3">
      <c r="A265" s="700" t="s">
        <v>55</v>
      </c>
      <c r="B265" s="697">
        <v>2013</v>
      </c>
      <c r="C265" s="698"/>
      <c r="D265" s="697">
        <v>2014</v>
      </c>
      <c r="E265" s="698"/>
      <c r="F265" s="706">
        <v>2015</v>
      </c>
      <c r="G265" s="707"/>
      <c r="H265" s="707">
        <v>2016</v>
      </c>
      <c r="I265" s="708"/>
      <c r="J265" s="697">
        <v>2017</v>
      </c>
      <c r="K265" s="698"/>
      <c r="L265" s="697">
        <v>2018</v>
      </c>
      <c r="M265" s="698"/>
    </row>
    <row r="266" spans="1:28" s="142" customFormat="1" x14ac:dyDescent="0.3">
      <c r="A266" s="700"/>
      <c r="B266" s="341" t="s">
        <v>136</v>
      </c>
      <c r="C266" s="341" t="s">
        <v>57</v>
      </c>
      <c r="D266" s="341" t="s">
        <v>136</v>
      </c>
      <c r="E266" s="341" t="s">
        <v>57</v>
      </c>
      <c r="F266" s="341" t="s">
        <v>136</v>
      </c>
      <c r="G266" s="341" t="s">
        <v>57</v>
      </c>
      <c r="H266" s="341" t="s">
        <v>136</v>
      </c>
      <c r="I266" s="341" t="s">
        <v>57</v>
      </c>
      <c r="J266" s="341" t="s">
        <v>136</v>
      </c>
      <c r="K266" s="341" t="s">
        <v>57</v>
      </c>
      <c r="L266" s="341" t="s">
        <v>136</v>
      </c>
      <c r="M266" s="341" t="s">
        <v>57</v>
      </c>
    </row>
    <row r="267" spans="1:28" s="179" customFormat="1" x14ac:dyDescent="0.2">
      <c r="A267" s="405" t="s">
        <v>137</v>
      </c>
      <c r="B267" s="349"/>
      <c r="C267" s="380" t="str">
        <f>IF(B267=0,"",B267*100/B255)</f>
        <v/>
      </c>
      <c r="D267" s="349"/>
      <c r="E267" s="380" t="str">
        <f>IF(D267=0,"",D267*100/D255)</f>
        <v/>
      </c>
      <c r="F267" s="349"/>
      <c r="G267" s="380" t="str">
        <f>IF(F267=0,"",F267*100/F255)</f>
        <v/>
      </c>
      <c r="H267" s="349"/>
      <c r="I267" s="380" t="str">
        <f>IF(H267=0,"",H267*100/H255)</f>
        <v/>
      </c>
      <c r="J267" s="349"/>
      <c r="K267" s="380" t="str">
        <f>IF(J267=0,"",J267*100/J255)</f>
        <v/>
      </c>
      <c r="L267" s="349"/>
      <c r="M267" s="387" t="str">
        <f>IF(L267=0,"",L267*100/L255)</f>
        <v/>
      </c>
    </row>
    <row r="268" spans="1:28" s="243" customFormat="1" x14ac:dyDescent="0.2">
      <c r="A268" s="699" t="s">
        <v>14</v>
      </c>
      <c r="B268" s="699"/>
      <c r="C268" s="699"/>
      <c r="D268" s="699"/>
      <c r="E268" s="699"/>
      <c r="F268" s="699"/>
      <c r="G268" s="699"/>
      <c r="H268" s="699"/>
      <c r="I268" s="699"/>
      <c r="J268" s="699"/>
      <c r="K268" s="699"/>
      <c r="L268" s="699"/>
      <c r="M268" s="699"/>
      <c r="N268" s="699"/>
      <c r="O268" s="699"/>
      <c r="P268" s="699"/>
      <c r="Q268" s="699"/>
      <c r="R268" s="699"/>
      <c r="S268" s="699"/>
      <c r="T268" s="699"/>
      <c r="U268" s="699"/>
      <c r="V268" s="699"/>
      <c r="W268" s="699"/>
      <c r="X268" s="699"/>
      <c r="Y268" s="699"/>
      <c r="Z268" s="699"/>
      <c r="AA268" s="699"/>
      <c r="AB268" s="699"/>
    </row>
    <row r="271" spans="1:28" x14ac:dyDescent="0.3">
      <c r="A271" s="738"/>
      <c r="B271" s="738"/>
      <c r="C271" s="738"/>
      <c r="D271" s="738"/>
      <c r="E271" s="738"/>
      <c r="F271" s="738"/>
      <c r="G271" s="738"/>
      <c r="H271" s="738"/>
      <c r="I271" s="738"/>
      <c r="J271" s="738"/>
      <c r="K271" s="738"/>
      <c r="L271" s="738"/>
      <c r="M271" s="738"/>
    </row>
    <row r="272" spans="1:28" x14ac:dyDescent="0.3">
      <c r="A272" s="701" t="s">
        <v>200</v>
      </c>
      <c r="B272" s="695">
        <v>2013</v>
      </c>
      <c r="C272" s="695"/>
      <c r="D272" s="695"/>
      <c r="E272" s="695"/>
      <c r="F272" s="695"/>
      <c r="G272" s="695"/>
      <c r="H272" s="695">
        <v>2014</v>
      </c>
      <c r="I272" s="695"/>
      <c r="J272" s="695"/>
      <c r="K272" s="695"/>
      <c r="L272" s="695"/>
      <c r="M272" s="695"/>
    </row>
    <row r="273" spans="1:13" ht="51.75" x14ac:dyDescent="0.3">
      <c r="A273" s="701"/>
      <c r="B273" s="350" t="s">
        <v>144</v>
      </c>
      <c r="C273" s="350" t="s">
        <v>145</v>
      </c>
      <c r="D273" s="350" t="s">
        <v>146</v>
      </c>
      <c r="E273" s="351" t="s">
        <v>147</v>
      </c>
      <c r="F273" s="350" t="s">
        <v>201</v>
      </c>
      <c r="G273" s="350" t="s">
        <v>202</v>
      </c>
      <c r="H273" s="350" t="s">
        <v>144</v>
      </c>
      <c r="I273" s="350" t="s">
        <v>145</v>
      </c>
      <c r="J273" s="350" t="s">
        <v>146</v>
      </c>
      <c r="K273" s="351" t="s">
        <v>147</v>
      </c>
      <c r="L273" s="350" t="s">
        <v>201</v>
      </c>
      <c r="M273" s="350" t="s">
        <v>202</v>
      </c>
    </row>
    <row r="274" spans="1:13" x14ac:dyDescent="0.3">
      <c r="A274" s="702"/>
      <c r="B274" s="352" t="s">
        <v>203</v>
      </c>
      <c r="C274" s="352" t="s">
        <v>204</v>
      </c>
      <c r="D274" s="352" t="s">
        <v>205</v>
      </c>
      <c r="E274" s="351"/>
      <c r="F274" s="350"/>
      <c r="G274" s="350"/>
      <c r="H274" s="352" t="s">
        <v>203</v>
      </c>
      <c r="I274" s="352" t="s">
        <v>204</v>
      </c>
      <c r="J274" s="352" t="s">
        <v>205</v>
      </c>
      <c r="K274" s="351"/>
      <c r="L274" s="350"/>
      <c r="M274" s="350"/>
    </row>
    <row r="275" spans="1:13" s="338" customFormat="1" x14ac:dyDescent="0.2">
      <c r="A275" s="330" t="s">
        <v>252</v>
      </c>
      <c r="B275" s="353">
        <f t="shared" ref="B275:B282" si="55">+B82+H82+N82</f>
        <v>0</v>
      </c>
      <c r="C275" s="354"/>
      <c r="D275" s="354"/>
      <c r="E275" s="354"/>
      <c r="F275" s="355" t="str">
        <f t="shared" ref="F275:F280" si="56">IF(C275=0,"",C275/B275)</f>
        <v/>
      </c>
      <c r="G275" s="355" t="str">
        <f t="shared" ref="G275:G280" si="57">IF(D275=0,"",D275/B275)</f>
        <v/>
      </c>
      <c r="H275" s="353">
        <f t="shared" ref="H275:H282" si="58">+C82+I82+O82</f>
        <v>0</v>
      </c>
      <c r="I275" s="354"/>
      <c r="J275" s="354"/>
      <c r="K275" s="354"/>
      <c r="L275" s="355" t="str">
        <f t="shared" ref="L275:L280" si="59">IF(I275=0,"",I275/H275)</f>
        <v/>
      </c>
      <c r="M275" s="355" t="str">
        <f t="shared" ref="M275:M280" si="60">IF(J275=0,"",J275/H275)</f>
        <v/>
      </c>
    </row>
    <row r="276" spans="1:13" s="338" customFormat="1" x14ac:dyDescent="0.2">
      <c r="A276" s="201" t="s">
        <v>253</v>
      </c>
      <c r="B276" s="357">
        <f t="shared" si="55"/>
        <v>0</v>
      </c>
      <c r="C276" s="336"/>
      <c r="D276" s="336"/>
      <c r="E276" s="336"/>
      <c r="F276" s="358" t="str">
        <f t="shared" si="56"/>
        <v/>
      </c>
      <c r="G276" s="358" t="str">
        <f t="shared" si="57"/>
        <v/>
      </c>
      <c r="H276" s="357">
        <f t="shared" si="58"/>
        <v>0</v>
      </c>
      <c r="I276" s="336"/>
      <c r="J276" s="336"/>
      <c r="K276" s="336"/>
      <c r="L276" s="358" t="str">
        <f t="shared" si="59"/>
        <v/>
      </c>
      <c r="M276" s="358" t="str">
        <f t="shared" si="60"/>
        <v/>
      </c>
    </row>
    <row r="277" spans="1:13" s="338" customFormat="1" x14ac:dyDescent="0.2">
      <c r="A277" s="201" t="s">
        <v>254</v>
      </c>
      <c r="B277" s="357">
        <f t="shared" si="55"/>
        <v>0</v>
      </c>
      <c r="C277" s="336"/>
      <c r="D277" s="336"/>
      <c r="E277" s="336"/>
      <c r="F277" s="358" t="str">
        <f t="shared" si="56"/>
        <v/>
      </c>
      <c r="G277" s="358" t="str">
        <f t="shared" si="57"/>
        <v/>
      </c>
      <c r="H277" s="357">
        <f t="shared" si="58"/>
        <v>0</v>
      </c>
      <c r="I277" s="336"/>
      <c r="J277" s="336"/>
      <c r="K277" s="336"/>
      <c r="L277" s="358" t="str">
        <f t="shared" si="59"/>
        <v/>
      </c>
      <c r="M277" s="358" t="str">
        <f t="shared" si="60"/>
        <v/>
      </c>
    </row>
    <row r="278" spans="1:13" s="338" customFormat="1" x14ac:dyDescent="0.2">
      <c r="A278" s="374" t="s">
        <v>255</v>
      </c>
      <c r="B278" s="357">
        <f t="shared" si="55"/>
        <v>0</v>
      </c>
      <c r="C278" s="336"/>
      <c r="D278" s="336"/>
      <c r="E278" s="336"/>
      <c r="F278" s="358" t="str">
        <f t="shared" si="56"/>
        <v/>
      </c>
      <c r="G278" s="358" t="str">
        <f t="shared" si="57"/>
        <v/>
      </c>
      <c r="H278" s="357">
        <f t="shared" si="58"/>
        <v>0</v>
      </c>
      <c r="I278" s="336"/>
      <c r="J278" s="336"/>
      <c r="K278" s="336"/>
      <c r="L278" s="358" t="str">
        <f t="shared" si="59"/>
        <v/>
      </c>
      <c r="M278" s="358" t="str">
        <f t="shared" si="60"/>
        <v/>
      </c>
    </row>
    <row r="279" spans="1:13" s="338" customFormat="1" x14ac:dyDescent="0.2">
      <c r="A279" s="201" t="s">
        <v>256</v>
      </c>
      <c r="B279" s="357">
        <f t="shared" si="55"/>
        <v>0</v>
      </c>
      <c r="C279" s="336"/>
      <c r="D279" s="336"/>
      <c r="E279" s="336"/>
      <c r="F279" s="358" t="str">
        <f t="shared" si="56"/>
        <v/>
      </c>
      <c r="G279" s="358" t="str">
        <f t="shared" si="57"/>
        <v/>
      </c>
      <c r="H279" s="357">
        <f t="shared" si="58"/>
        <v>0</v>
      </c>
      <c r="I279" s="336"/>
      <c r="J279" s="336"/>
      <c r="K279" s="336"/>
      <c r="L279" s="358" t="str">
        <f t="shared" si="59"/>
        <v/>
      </c>
      <c r="M279" s="358" t="str">
        <f t="shared" si="60"/>
        <v/>
      </c>
    </row>
    <row r="280" spans="1:13" s="338" customFormat="1" x14ac:dyDescent="0.2">
      <c r="A280" s="201" t="s">
        <v>258</v>
      </c>
      <c r="B280" s="357">
        <f t="shared" si="55"/>
        <v>0</v>
      </c>
      <c r="C280" s="336"/>
      <c r="D280" s="336"/>
      <c r="E280" s="336"/>
      <c r="F280" s="358" t="str">
        <f t="shared" si="56"/>
        <v/>
      </c>
      <c r="G280" s="358" t="str">
        <f t="shared" si="57"/>
        <v/>
      </c>
      <c r="H280" s="357">
        <f t="shared" si="58"/>
        <v>0</v>
      </c>
      <c r="I280" s="336"/>
      <c r="J280" s="336"/>
      <c r="K280" s="336"/>
      <c r="L280" s="358" t="str">
        <f t="shared" si="59"/>
        <v/>
      </c>
      <c r="M280" s="358" t="str">
        <f t="shared" si="60"/>
        <v/>
      </c>
    </row>
    <row r="281" spans="1:13" s="338" customFormat="1" x14ac:dyDescent="0.2">
      <c r="A281" s="201" t="s">
        <v>259</v>
      </c>
      <c r="B281" s="357">
        <f t="shared" si="55"/>
        <v>0</v>
      </c>
      <c r="C281" s="336"/>
      <c r="D281" s="336"/>
      <c r="E281" s="336"/>
      <c r="F281" s="358" t="str">
        <f t="shared" ref="F281:F282" si="61">IF(C281=0,"",C281/B281)</f>
        <v/>
      </c>
      <c r="G281" s="358" t="str">
        <f t="shared" ref="G281:G282" si="62">IF(D281=0,"",D281/B281)</f>
        <v/>
      </c>
      <c r="H281" s="357">
        <f t="shared" si="58"/>
        <v>0</v>
      </c>
      <c r="I281" s="336"/>
      <c r="J281" s="336"/>
      <c r="K281" s="336"/>
      <c r="L281" s="358" t="str">
        <f t="shared" ref="L281:L282" si="63">IF(I281=0,"",I281/H281)</f>
        <v/>
      </c>
      <c r="M281" s="358" t="str">
        <f t="shared" ref="M281:M282" si="64">IF(J281=0,"",J281/H281)</f>
        <v/>
      </c>
    </row>
    <row r="282" spans="1:13" s="338" customFormat="1" x14ac:dyDescent="0.2">
      <c r="A282" s="202" t="s">
        <v>257</v>
      </c>
      <c r="B282" s="360">
        <f t="shared" si="55"/>
        <v>0</v>
      </c>
      <c r="C282" s="361"/>
      <c r="D282" s="361"/>
      <c r="E282" s="361"/>
      <c r="F282" s="339" t="str">
        <f t="shared" si="61"/>
        <v/>
      </c>
      <c r="G282" s="339" t="str">
        <f t="shared" si="62"/>
        <v/>
      </c>
      <c r="H282" s="360">
        <f t="shared" si="58"/>
        <v>0</v>
      </c>
      <c r="I282" s="361"/>
      <c r="J282" s="361"/>
      <c r="K282" s="361"/>
      <c r="L282" s="339" t="str">
        <f t="shared" si="63"/>
        <v/>
      </c>
      <c r="M282" s="339" t="str">
        <f t="shared" si="64"/>
        <v/>
      </c>
    </row>
    <row r="283" spans="1:13" s="338" customFormat="1" x14ac:dyDescent="0.3">
      <c r="A283" s="701" t="s">
        <v>200</v>
      </c>
      <c r="B283" s="709">
        <v>2015</v>
      </c>
      <c r="C283" s="710"/>
      <c r="D283" s="710"/>
      <c r="E283" s="710"/>
      <c r="F283" s="710"/>
      <c r="G283" s="710"/>
      <c r="H283" s="710">
        <v>2016</v>
      </c>
      <c r="I283" s="710"/>
      <c r="J283" s="710"/>
      <c r="K283" s="710"/>
      <c r="L283" s="710"/>
      <c r="M283" s="711"/>
    </row>
    <row r="284" spans="1:13" s="338" customFormat="1" ht="51.75" x14ac:dyDescent="0.2">
      <c r="A284" s="701"/>
      <c r="B284" s="350" t="s">
        <v>144</v>
      </c>
      <c r="C284" s="350" t="s">
        <v>145</v>
      </c>
      <c r="D284" s="350" t="s">
        <v>146</v>
      </c>
      <c r="E284" s="351" t="s">
        <v>147</v>
      </c>
      <c r="F284" s="350" t="s">
        <v>201</v>
      </c>
      <c r="G284" s="350" t="s">
        <v>202</v>
      </c>
      <c r="H284" s="350" t="s">
        <v>144</v>
      </c>
      <c r="I284" s="350" t="s">
        <v>145</v>
      </c>
      <c r="J284" s="350" t="s">
        <v>146</v>
      </c>
      <c r="K284" s="351" t="s">
        <v>147</v>
      </c>
      <c r="L284" s="350" t="s">
        <v>201</v>
      </c>
      <c r="M284" s="350" t="s">
        <v>202</v>
      </c>
    </row>
    <row r="285" spans="1:13" s="338" customFormat="1" x14ac:dyDescent="0.2">
      <c r="A285" s="702"/>
      <c r="B285" s="352" t="s">
        <v>203</v>
      </c>
      <c r="C285" s="352" t="s">
        <v>204</v>
      </c>
      <c r="D285" s="352" t="s">
        <v>205</v>
      </c>
      <c r="E285" s="350"/>
      <c r="F285" s="350"/>
      <c r="G285" s="350"/>
      <c r="H285" s="352" t="s">
        <v>203</v>
      </c>
      <c r="I285" s="352" t="s">
        <v>204</v>
      </c>
      <c r="J285" s="352" t="s">
        <v>205</v>
      </c>
      <c r="K285" s="351"/>
      <c r="L285" s="350"/>
      <c r="M285" s="350"/>
    </row>
    <row r="286" spans="1:13" s="338" customFormat="1" x14ac:dyDescent="0.2">
      <c r="A286" s="330" t="s">
        <v>252</v>
      </c>
      <c r="B286" s="353">
        <f t="shared" ref="B286:B293" si="65">+D82+J82+P82</f>
        <v>0</v>
      </c>
      <c r="C286" s="362"/>
      <c r="D286" s="362"/>
      <c r="E286" s="362"/>
      <c r="F286" s="355" t="str">
        <f t="shared" ref="F286:F291" si="66">IF(C286=0,"",C286/B286)</f>
        <v/>
      </c>
      <c r="G286" s="355" t="str">
        <f t="shared" ref="G286:G291" si="67">IF(D286=0,"",D286/B286)</f>
        <v/>
      </c>
      <c r="H286" s="353">
        <f t="shared" ref="H286:H293" si="68">+E82+K82+Q82</f>
        <v>0</v>
      </c>
      <c r="I286" s="354"/>
      <c r="J286" s="354"/>
      <c r="K286" s="354"/>
      <c r="L286" s="355" t="str">
        <f t="shared" ref="L286:L291" si="69">IF(I286=0,"",I286/H286)</f>
        <v/>
      </c>
      <c r="M286" s="356" t="str">
        <f t="shared" ref="M286:M291" si="70">IF(J286=0,"",J286/H286)</f>
        <v/>
      </c>
    </row>
    <row r="287" spans="1:13" s="338" customFormat="1" x14ac:dyDescent="0.2">
      <c r="A287" s="201" t="s">
        <v>253</v>
      </c>
      <c r="B287" s="357">
        <f t="shared" si="65"/>
        <v>0</v>
      </c>
      <c r="C287" s="363"/>
      <c r="D287" s="363"/>
      <c r="E287" s="363"/>
      <c r="F287" s="358" t="str">
        <f t="shared" si="66"/>
        <v/>
      </c>
      <c r="G287" s="358" t="str">
        <f t="shared" si="67"/>
        <v/>
      </c>
      <c r="H287" s="357">
        <f t="shared" si="68"/>
        <v>0</v>
      </c>
      <c r="I287" s="336"/>
      <c r="J287" s="336"/>
      <c r="K287" s="336"/>
      <c r="L287" s="358" t="str">
        <f t="shared" si="69"/>
        <v/>
      </c>
      <c r="M287" s="359" t="str">
        <f t="shared" si="70"/>
        <v/>
      </c>
    </row>
    <row r="288" spans="1:13" s="338" customFormat="1" x14ac:dyDescent="0.2">
      <c r="A288" s="201" t="s">
        <v>254</v>
      </c>
      <c r="B288" s="357">
        <f t="shared" si="65"/>
        <v>0</v>
      </c>
      <c r="C288" s="363"/>
      <c r="D288" s="363"/>
      <c r="E288" s="363"/>
      <c r="F288" s="358" t="str">
        <f t="shared" si="66"/>
        <v/>
      </c>
      <c r="G288" s="358" t="str">
        <f t="shared" si="67"/>
        <v/>
      </c>
      <c r="H288" s="357">
        <f t="shared" si="68"/>
        <v>0</v>
      </c>
      <c r="I288" s="336"/>
      <c r="J288" s="336"/>
      <c r="K288" s="336"/>
      <c r="L288" s="358" t="str">
        <f t="shared" si="69"/>
        <v/>
      </c>
      <c r="M288" s="359" t="str">
        <f t="shared" si="70"/>
        <v/>
      </c>
    </row>
    <row r="289" spans="1:13" s="338" customFormat="1" x14ac:dyDescent="0.2">
      <c r="A289" s="374" t="s">
        <v>255</v>
      </c>
      <c r="B289" s="357">
        <f t="shared" si="65"/>
        <v>0</v>
      </c>
      <c r="C289" s="363"/>
      <c r="D289" s="363"/>
      <c r="E289" s="363"/>
      <c r="F289" s="358" t="str">
        <f t="shared" si="66"/>
        <v/>
      </c>
      <c r="G289" s="358" t="str">
        <f t="shared" si="67"/>
        <v/>
      </c>
      <c r="H289" s="357">
        <f t="shared" si="68"/>
        <v>0</v>
      </c>
      <c r="I289" s="336"/>
      <c r="J289" s="336"/>
      <c r="K289" s="336"/>
      <c r="L289" s="358" t="str">
        <f t="shared" si="69"/>
        <v/>
      </c>
      <c r="M289" s="359" t="str">
        <f t="shared" si="70"/>
        <v/>
      </c>
    </row>
    <row r="290" spans="1:13" s="338" customFormat="1" x14ac:dyDescent="0.2">
      <c r="A290" s="201" t="s">
        <v>256</v>
      </c>
      <c r="B290" s="357">
        <f t="shared" si="65"/>
        <v>0</v>
      </c>
      <c r="C290" s="363"/>
      <c r="D290" s="363"/>
      <c r="E290" s="363"/>
      <c r="F290" s="358" t="str">
        <f t="shared" si="66"/>
        <v/>
      </c>
      <c r="G290" s="358" t="str">
        <f t="shared" si="67"/>
        <v/>
      </c>
      <c r="H290" s="357">
        <f t="shared" si="68"/>
        <v>0</v>
      </c>
      <c r="I290" s="336"/>
      <c r="J290" s="336"/>
      <c r="K290" s="336"/>
      <c r="L290" s="358" t="str">
        <f t="shared" si="69"/>
        <v/>
      </c>
      <c r="M290" s="359" t="str">
        <f t="shared" si="70"/>
        <v/>
      </c>
    </row>
    <row r="291" spans="1:13" s="338" customFormat="1" x14ac:dyDescent="0.2">
      <c r="A291" s="201" t="s">
        <v>258</v>
      </c>
      <c r="B291" s="357">
        <f t="shared" si="65"/>
        <v>0</v>
      </c>
      <c r="C291" s="363"/>
      <c r="D291" s="363"/>
      <c r="E291" s="363"/>
      <c r="F291" s="358" t="str">
        <f t="shared" si="66"/>
        <v/>
      </c>
      <c r="G291" s="358" t="str">
        <f t="shared" si="67"/>
        <v/>
      </c>
      <c r="H291" s="357">
        <f t="shared" si="68"/>
        <v>0</v>
      </c>
      <c r="I291" s="336"/>
      <c r="J291" s="336"/>
      <c r="K291" s="336"/>
      <c r="L291" s="358" t="str">
        <f t="shared" si="69"/>
        <v/>
      </c>
      <c r="M291" s="359" t="str">
        <f t="shared" si="70"/>
        <v/>
      </c>
    </row>
    <row r="292" spans="1:13" s="338" customFormat="1" x14ac:dyDescent="0.2">
      <c r="A292" s="201" t="s">
        <v>259</v>
      </c>
      <c r="B292" s="357">
        <f t="shared" si="65"/>
        <v>0</v>
      </c>
      <c r="C292" s="363"/>
      <c r="D292" s="363"/>
      <c r="E292" s="363"/>
      <c r="F292" s="358" t="str">
        <f t="shared" ref="F292:F293" si="71">IF(C292=0,"",C292/B292)</f>
        <v/>
      </c>
      <c r="G292" s="358" t="str">
        <f t="shared" ref="G292:G293" si="72">IF(D292=0,"",D292/B292)</f>
        <v/>
      </c>
      <c r="H292" s="357">
        <f t="shared" si="68"/>
        <v>0</v>
      </c>
      <c r="I292" s="336"/>
      <c r="J292" s="336"/>
      <c r="K292" s="336"/>
      <c r="L292" s="358" t="str">
        <f t="shared" ref="L292:L293" si="73">IF(I292=0,"",I292/H292)</f>
        <v/>
      </c>
      <c r="M292" s="359" t="str">
        <f t="shared" ref="M292:M293" si="74">IF(J292=0,"",J292/H292)</f>
        <v/>
      </c>
    </row>
    <row r="293" spans="1:13" s="338" customFormat="1" x14ac:dyDescent="0.2">
      <c r="A293" s="202" t="s">
        <v>257</v>
      </c>
      <c r="B293" s="360">
        <f t="shared" si="65"/>
        <v>0</v>
      </c>
      <c r="C293" s="364"/>
      <c r="D293" s="364"/>
      <c r="E293" s="364"/>
      <c r="F293" s="339" t="str">
        <f t="shared" si="71"/>
        <v/>
      </c>
      <c r="G293" s="339" t="str">
        <f t="shared" si="72"/>
        <v/>
      </c>
      <c r="H293" s="457">
        <f t="shared" si="68"/>
        <v>0</v>
      </c>
      <c r="I293" s="458"/>
      <c r="J293" s="458"/>
      <c r="K293" s="458"/>
      <c r="L293" s="459" t="str">
        <f t="shared" si="73"/>
        <v/>
      </c>
      <c r="M293" s="460" t="str">
        <f t="shared" si="74"/>
        <v/>
      </c>
    </row>
    <row r="294" spans="1:13" x14ac:dyDescent="0.3">
      <c r="A294" s="701" t="s">
        <v>200</v>
      </c>
      <c r="B294" s="703">
        <v>2017</v>
      </c>
      <c r="C294" s="703"/>
      <c r="D294" s="703"/>
      <c r="E294" s="703"/>
      <c r="F294" s="703"/>
      <c r="G294" s="703"/>
      <c r="H294" s="696">
        <v>2018</v>
      </c>
      <c r="I294" s="696"/>
      <c r="J294" s="696"/>
      <c r="K294" s="696"/>
      <c r="L294" s="696"/>
      <c r="M294" s="696"/>
    </row>
    <row r="295" spans="1:13" ht="51.75" x14ac:dyDescent="0.3">
      <c r="A295" s="701"/>
      <c r="B295" s="350" t="s">
        <v>144</v>
      </c>
      <c r="C295" s="350" t="s">
        <v>145</v>
      </c>
      <c r="D295" s="350" t="s">
        <v>146</v>
      </c>
      <c r="E295" s="351" t="s">
        <v>147</v>
      </c>
      <c r="F295" s="350" t="s">
        <v>201</v>
      </c>
      <c r="G295" s="350" t="s">
        <v>202</v>
      </c>
      <c r="H295" s="350" t="s">
        <v>144</v>
      </c>
      <c r="I295" s="350" t="s">
        <v>145</v>
      </c>
      <c r="J295" s="350" t="s">
        <v>146</v>
      </c>
      <c r="K295" s="351" t="s">
        <v>147</v>
      </c>
      <c r="L295" s="350" t="s">
        <v>201</v>
      </c>
      <c r="M295" s="350" t="s">
        <v>202</v>
      </c>
    </row>
    <row r="296" spans="1:13" x14ac:dyDescent="0.3">
      <c r="A296" s="702"/>
      <c r="B296" s="352" t="s">
        <v>203</v>
      </c>
      <c r="C296" s="352" t="s">
        <v>204</v>
      </c>
      <c r="D296" s="352" t="s">
        <v>205</v>
      </c>
      <c r="E296" s="351"/>
      <c r="F296" s="350"/>
      <c r="G296" s="350"/>
      <c r="H296" s="352" t="s">
        <v>203</v>
      </c>
      <c r="I296" s="352" t="s">
        <v>204</v>
      </c>
      <c r="J296" s="352" t="s">
        <v>205</v>
      </c>
      <c r="K296" s="351"/>
      <c r="L296" s="350"/>
      <c r="M296" s="350"/>
    </row>
    <row r="297" spans="1:13" s="338" customFormat="1" x14ac:dyDescent="0.2">
      <c r="A297" s="330" t="s">
        <v>252</v>
      </c>
      <c r="B297" s="353">
        <f t="shared" ref="B297:B304" si="75">+F82+L82+R82</f>
        <v>0</v>
      </c>
      <c r="C297" s="354"/>
      <c r="D297" s="354"/>
      <c r="E297" s="354"/>
      <c r="F297" s="355" t="str">
        <f t="shared" ref="F297:F302" si="76">IF(C297=0,"",C297/B297)</f>
        <v/>
      </c>
      <c r="G297" s="355" t="str">
        <f t="shared" ref="G297:G302" si="77">IF(D297=0,"",D297/B297)</f>
        <v/>
      </c>
      <c r="H297" s="353">
        <f t="shared" ref="H297:H304" si="78">+G82+M82+S82</f>
        <v>0</v>
      </c>
      <c r="I297" s="354"/>
      <c r="J297" s="354"/>
      <c r="K297" s="354"/>
      <c r="L297" s="355" t="str">
        <f t="shared" ref="L297:L302" si="79">IF(I297=0,"",I297/H297)</f>
        <v/>
      </c>
      <c r="M297" s="356" t="str">
        <f t="shared" ref="M297:M302" si="80">IF(J297=0,"",J297/H297)</f>
        <v/>
      </c>
    </row>
    <row r="298" spans="1:13" s="338" customFormat="1" x14ac:dyDescent="0.2">
      <c r="A298" s="201" t="s">
        <v>253</v>
      </c>
      <c r="B298" s="357">
        <f t="shared" si="75"/>
        <v>0</v>
      </c>
      <c r="C298" s="336"/>
      <c r="D298" s="336"/>
      <c r="E298" s="336"/>
      <c r="F298" s="358" t="str">
        <f t="shared" si="76"/>
        <v/>
      </c>
      <c r="G298" s="358" t="str">
        <f t="shared" si="77"/>
        <v/>
      </c>
      <c r="H298" s="357">
        <f t="shared" si="78"/>
        <v>0</v>
      </c>
      <c r="I298" s="336"/>
      <c r="J298" s="336"/>
      <c r="K298" s="336"/>
      <c r="L298" s="358" t="str">
        <f t="shared" si="79"/>
        <v/>
      </c>
      <c r="M298" s="359" t="str">
        <f t="shared" si="80"/>
        <v/>
      </c>
    </row>
    <row r="299" spans="1:13" s="338" customFormat="1" x14ac:dyDescent="0.2">
      <c r="A299" s="201" t="s">
        <v>254</v>
      </c>
      <c r="B299" s="357">
        <f t="shared" si="75"/>
        <v>0</v>
      </c>
      <c r="C299" s="336"/>
      <c r="D299" s="336"/>
      <c r="E299" s="336"/>
      <c r="F299" s="358" t="str">
        <f t="shared" si="76"/>
        <v/>
      </c>
      <c r="G299" s="358" t="str">
        <f t="shared" si="77"/>
        <v/>
      </c>
      <c r="H299" s="357">
        <f t="shared" si="78"/>
        <v>0</v>
      </c>
      <c r="I299" s="336"/>
      <c r="J299" s="336"/>
      <c r="K299" s="336"/>
      <c r="L299" s="358" t="str">
        <f t="shared" si="79"/>
        <v/>
      </c>
      <c r="M299" s="359" t="str">
        <f t="shared" si="80"/>
        <v/>
      </c>
    </row>
    <row r="300" spans="1:13" s="338" customFormat="1" x14ac:dyDescent="0.2">
      <c r="A300" s="374" t="s">
        <v>255</v>
      </c>
      <c r="B300" s="357">
        <f t="shared" si="75"/>
        <v>0</v>
      </c>
      <c r="C300" s="336"/>
      <c r="D300" s="336"/>
      <c r="E300" s="336"/>
      <c r="F300" s="358" t="str">
        <f t="shared" si="76"/>
        <v/>
      </c>
      <c r="G300" s="358" t="str">
        <f t="shared" si="77"/>
        <v/>
      </c>
      <c r="H300" s="357">
        <f t="shared" si="78"/>
        <v>0</v>
      </c>
      <c r="I300" s="336"/>
      <c r="J300" s="336"/>
      <c r="K300" s="336"/>
      <c r="L300" s="358" t="str">
        <f t="shared" si="79"/>
        <v/>
      </c>
      <c r="M300" s="359" t="str">
        <f t="shared" si="80"/>
        <v/>
      </c>
    </row>
    <row r="301" spans="1:13" s="338" customFormat="1" x14ac:dyDescent="0.2">
      <c r="A301" s="201" t="s">
        <v>256</v>
      </c>
      <c r="B301" s="357">
        <f t="shared" si="75"/>
        <v>0</v>
      </c>
      <c r="C301" s="336"/>
      <c r="D301" s="336"/>
      <c r="E301" s="336"/>
      <c r="F301" s="358" t="str">
        <f t="shared" si="76"/>
        <v/>
      </c>
      <c r="G301" s="358" t="str">
        <f t="shared" si="77"/>
        <v/>
      </c>
      <c r="H301" s="357">
        <f t="shared" si="78"/>
        <v>0</v>
      </c>
      <c r="I301" s="336"/>
      <c r="J301" s="336"/>
      <c r="K301" s="336"/>
      <c r="L301" s="358" t="str">
        <f t="shared" si="79"/>
        <v/>
      </c>
      <c r="M301" s="359" t="str">
        <f t="shared" si="80"/>
        <v/>
      </c>
    </row>
    <row r="302" spans="1:13" s="338" customFormat="1" x14ac:dyDescent="0.2">
      <c r="A302" s="201" t="s">
        <v>258</v>
      </c>
      <c r="B302" s="357">
        <f t="shared" si="75"/>
        <v>0</v>
      </c>
      <c r="C302" s="336"/>
      <c r="D302" s="336"/>
      <c r="E302" s="336"/>
      <c r="F302" s="358" t="str">
        <f t="shared" si="76"/>
        <v/>
      </c>
      <c r="G302" s="358" t="str">
        <f t="shared" si="77"/>
        <v/>
      </c>
      <c r="H302" s="357">
        <f t="shared" si="78"/>
        <v>0</v>
      </c>
      <c r="I302" s="336"/>
      <c r="J302" s="336"/>
      <c r="K302" s="336"/>
      <c r="L302" s="358" t="str">
        <f t="shared" si="79"/>
        <v/>
      </c>
      <c r="M302" s="359" t="str">
        <f t="shared" si="80"/>
        <v/>
      </c>
    </row>
    <row r="303" spans="1:13" s="338" customFormat="1" x14ac:dyDescent="0.2">
      <c r="A303" s="201" t="s">
        <v>259</v>
      </c>
      <c r="B303" s="357">
        <f t="shared" si="75"/>
        <v>0</v>
      </c>
      <c r="C303" s="336"/>
      <c r="D303" s="336"/>
      <c r="E303" s="336"/>
      <c r="F303" s="358" t="str">
        <f t="shared" ref="F303:F304" si="81">IF(C303=0,"",C303/B303)</f>
        <v/>
      </c>
      <c r="G303" s="358" t="str">
        <f t="shared" ref="G303:G304" si="82">IF(D303=0,"",D303/B303)</f>
        <v/>
      </c>
      <c r="H303" s="357">
        <f t="shared" si="78"/>
        <v>0</v>
      </c>
      <c r="I303" s="336"/>
      <c r="J303" s="336"/>
      <c r="K303" s="336"/>
      <c r="L303" s="358" t="str">
        <f t="shared" ref="L303:L304" si="83">IF(I303=0,"",I303/H303)</f>
        <v/>
      </c>
      <c r="M303" s="359" t="str">
        <f t="shared" ref="M303:M304" si="84">IF(J303=0,"",J303/H303)</f>
        <v/>
      </c>
    </row>
    <row r="304" spans="1:13" s="338" customFormat="1" x14ac:dyDescent="0.2">
      <c r="A304" s="202" t="s">
        <v>257</v>
      </c>
      <c r="B304" s="360">
        <f t="shared" si="75"/>
        <v>0</v>
      </c>
      <c r="C304" s="361"/>
      <c r="D304" s="361"/>
      <c r="E304" s="361"/>
      <c r="F304" s="339" t="str">
        <f t="shared" si="81"/>
        <v/>
      </c>
      <c r="G304" s="339" t="str">
        <f t="shared" si="82"/>
        <v/>
      </c>
      <c r="H304" s="360">
        <f t="shared" si="78"/>
        <v>0</v>
      </c>
      <c r="I304" s="361"/>
      <c r="J304" s="361"/>
      <c r="K304" s="361"/>
      <c r="L304" s="339" t="str">
        <f t="shared" si="83"/>
        <v/>
      </c>
      <c r="M304" s="340" t="str">
        <f t="shared" si="84"/>
        <v/>
      </c>
    </row>
    <row r="305" spans="1:13" x14ac:dyDescent="0.3">
      <c r="A305" s="203" t="s">
        <v>14</v>
      </c>
    </row>
    <row r="308" spans="1:13" x14ac:dyDescent="0.3">
      <c r="A308" s="728" t="s">
        <v>55</v>
      </c>
      <c r="B308" s="693">
        <v>2013</v>
      </c>
      <c r="C308" s="694"/>
      <c r="D308" s="693">
        <v>2014</v>
      </c>
      <c r="E308" s="694"/>
      <c r="F308" s="690">
        <v>2015</v>
      </c>
      <c r="G308" s="691"/>
      <c r="H308" s="691">
        <v>2016</v>
      </c>
      <c r="I308" s="692"/>
      <c r="J308" s="693">
        <v>2017</v>
      </c>
      <c r="K308" s="694"/>
      <c r="L308" s="693">
        <v>2018</v>
      </c>
      <c r="M308" s="694"/>
    </row>
    <row r="309" spans="1:13" x14ac:dyDescent="0.3">
      <c r="A309" s="728"/>
      <c r="B309" s="365" t="s">
        <v>68</v>
      </c>
      <c r="C309" s="365" t="s">
        <v>57</v>
      </c>
      <c r="D309" s="365" t="s">
        <v>68</v>
      </c>
      <c r="E309" s="365" t="s">
        <v>57</v>
      </c>
      <c r="F309" s="365" t="s">
        <v>68</v>
      </c>
      <c r="G309" s="365" t="s">
        <v>57</v>
      </c>
      <c r="H309" s="365" t="s">
        <v>68</v>
      </c>
      <c r="I309" s="365" t="s">
        <v>57</v>
      </c>
      <c r="J309" s="365" t="s">
        <v>68</v>
      </c>
      <c r="K309" s="365" t="s">
        <v>57</v>
      </c>
      <c r="L309" s="365" t="s">
        <v>68</v>
      </c>
      <c r="M309" s="365" t="s">
        <v>57</v>
      </c>
    </row>
    <row r="310" spans="1:13" ht="33" x14ac:dyDescent="0.3">
      <c r="A310" s="366" t="s">
        <v>156</v>
      </c>
      <c r="B310" s="367"/>
      <c r="C310" s="368" t="str">
        <f>IF(B310=0,"",B310*100/D96)</f>
        <v/>
      </c>
      <c r="D310" s="367"/>
      <c r="E310" s="368" t="str">
        <f>IF(D310=0,"",D310*100/G96)</f>
        <v/>
      </c>
      <c r="F310" s="369"/>
      <c r="G310" s="368" t="str">
        <f>IF(F310=0,"",F310*100/J96)</f>
        <v/>
      </c>
      <c r="H310" s="367"/>
      <c r="I310" s="368" t="str">
        <f>IF(H310=0,"",H310*100/M96)</f>
        <v/>
      </c>
      <c r="J310" s="367"/>
      <c r="K310" s="368" t="str">
        <f>IF(J310=0,"",J310*100/P96)</f>
        <v/>
      </c>
      <c r="L310" s="367"/>
      <c r="M310" s="370" t="str">
        <f>IF(L310=0,"",L310*100/S96)</f>
        <v/>
      </c>
    </row>
  </sheetData>
  <mergeCells count="195">
    <mergeCell ref="H27:H28"/>
    <mergeCell ref="I27:I28"/>
    <mergeCell ref="A24:T24"/>
    <mergeCell ref="A100:V100"/>
    <mergeCell ref="A236:O236"/>
    <mergeCell ref="A283:A285"/>
    <mergeCell ref="A271:M271"/>
    <mergeCell ref="A145:O145"/>
    <mergeCell ref="A115:A116"/>
    <mergeCell ref="N102:P102"/>
    <mergeCell ref="Q102:S102"/>
    <mergeCell ref="Q115:S115"/>
    <mergeCell ref="B115:D115"/>
    <mergeCell ref="E115:G115"/>
    <mergeCell ref="E94:G94"/>
    <mergeCell ref="A152:AE152"/>
    <mergeCell ref="H41:M41"/>
    <mergeCell ref="N41:S41"/>
    <mergeCell ref="E26:I26"/>
    <mergeCell ref="J26:J28"/>
    <mergeCell ref="K26:M27"/>
    <mergeCell ref="Q94:S94"/>
    <mergeCell ref="B94:D94"/>
    <mergeCell ref="N94:P94"/>
    <mergeCell ref="A153:AE153"/>
    <mergeCell ref="U26:U28"/>
    <mergeCell ref="N26:N28"/>
    <mergeCell ref="B26:B28"/>
    <mergeCell ref="C26:C28"/>
    <mergeCell ref="D26:D28"/>
    <mergeCell ref="A26:A28"/>
    <mergeCell ref="A38:N38"/>
    <mergeCell ref="S26:S28"/>
    <mergeCell ref="T26:T28"/>
    <mergeCell ref="O27:P27"/>
    <mergeCell ref="Q27:R27"/>
    <mergeCell ref="O26:R26"/>
    <mergeCell ref="E27:E28"/>
    <mergeCell ref="F27:F28"/>
    <mergeCell ref="G27:G28"/>
    <mergeCell ref="N115:P115"/>
    <mergeCell ref="L130:M130"/>
    <mergeCell ref="B146:C146"/>
    <mergeCell ref="D146:E146"/>
    <mergeCell ref="D130:E130"/>
    <mergeCell ref="J130:K130"/>
    <mergeCell ref="J146:K146"/>
    <mergeCell ref="A77:S77"/>
    <mergeCell ref="B3:S3"/>
    <mergeCell ref="C5:G5"/>
    <mergeCell ref="B8:Q8"/>
    <mergeCell ref="A14:Q14"/>
    <mergeCell ref="A15:Q15"/>
    <mergeCell ref="A16:Q16"/>
    <mergeCell ref="A23:Q23"/>
    <mergeCell ref="A17:Q17"/>
    <mergeCell ref="A18:Q18"/>
    <mergeCell ref="A19:Q19"/>
    <mergeCell ref="A20:Q20"/>
    <mergeCell ref="A21:Q21"/>
    <mergeCell ref="A22:Q22"/>
    <mergeCell ref="B9:Q9"/>
    <mergeCell ref="B7:Q7"/>
    <mergeCell ref="B79:S79"/>
    <mergeCell ref="B80:G80"/>
    <mergeCell ref="H80:M80"/>
    <mergeCell ref="N80:S80"/>
    <mergeCell ref="A79:A81"/>
    <mergeCell ref="B130:C130"/>
    <mergeCell ref="L146:M146"/>
    <mergeCell ref="A146:A147"/>
    <mergeCell ref="A102:A103"/>
    <mergeCell ref="B102:D102"/>
    <mergeCell ref="E102:G102"/>
    <mergeCell ref="A130:A131"/>
    <mergeCell ref="H94:J94"/>
    <mergeCell ref="K94:M94"/>
    <mergeCell ref="H102:J102"/>
    <mergeCell ref="K102:M102"/>
    <mergeCell ref="H115:J115"/>
    <mergeCell ref="K115:M115"/>
    <mergeCell ref="F130:G130"/>
    <mergeCell ref="H130:I130"/>
    <mergeCell ref="A129:M129"/>
    <mergeCell ref="F146:G146"/>
    <mergeCell ref="H146:I146"/>
    <mergeCell ref="A259:A260"/>
    <mergeCell ref="A263:T263"/>
    <mergeCell ref="E208:G208"/>
    <mergeCell ref="J243:K243"/>
    <mergeCell ref="A208:A210"/>
    <mergeCell ref="A233:Y233"/>
    <mergeCell ref="A234:Y234"/>
    <mergeCell ref="H239:I239"/>
    <mergeCell ref="B239:C239"/>
    <mergeCell ref="C209:D209"/>
    <mergeCell ref="B208:D208"/>
    <mergeCell ref="F209:G209"/>
    <mergeCell ref="Q208:S208"/>
    <mergeCell ref="R209:S209"/>
    <mergeCell ref="O209:P209"/>
    <mergeCell ref="I209:J209"/>
    <mergeCell ref="L209:M209"/>
    <mergeCell ref="A232:AE232"/>
    <mergeCell ref="A230:AE230"/>
    <mergeCell ref="A231:AE231"/>
    <mergeCell ref="J237:K237"/>
    <mergeCell ref="L237:M237"/>
    <mergeCell ref="A251:A252"/>
    <mergeCell ref="F245:G245"/>
    <mergeCell ref="J157:K157"/>
    <mergeCell ref="D157:E157"/>
    <mergeCell ref="D182:E182"/>
    <mergeCell ref="L157:M157"/>
    <mergeCell ref="A245:A246"/>
    <mergeCell ref="B245:C245"/>
    <mergeCell ref="H243:I243"/>
    <mergeCell ref="B243:C243"/>
    <mergeCell ref="D243:E243"/>
    <mergeCell ref="F243:G243"/>
    <mergeCell ref="A182:A183"/>
    <mergeCell ref="J182:K182"/>
    <mergeCell ref="A157:A158"/>
    <mergeCell ref="B157:C157"/>
    <mergeCell ref="B182:C182"/>
    <mergeCell ref="L182:M182"/>
    <mergeCell ref="F157:G157"/>
    <mergeCell ref="H157:I157"/>
    <mergeCell ref="F182:G182"/>
    <mergeCell ref="H182:I182"/>
    <mergeCell ref="H208:J208"/>
    <mergeCell ref="K208:M208"/>
    <mergeCell ref="F237:G237"/>
    <mergeCell ref="H237:I237"/>
    <mergeCell ref="N47:S47"/>
    <mergeCell ref="H47:M47"/>
    <mergeCell ref="B47:F47"/>
    <mergeCell ref="B41:F41"/>
    <mergeCell ref="B53:G53"/>
    <mergeCell ref="H53:M53"/>
    <mergeCell ref="N53:S53"/>
    <mergeCell ref="A52:S52"/>
    <mergeCell ref="A308:A309"/>
    <mergeCell ref="N208:P208"/>
    <mergeCell ref="D239:E239"/>
    <mergeCell ref="D237:E237"/>
    <mergeCell ref="B237:C237"/>
    <mergeCell ref="A237:A238"/>
    <mergeCell ref="J245:K245"/>
    <mergeCell ref="J251:K251"/>
    <mergeCell ref="B251:C251"/>
    <mergeCell ref="L251:M251"/>
    <mergeCell ref="D245:E245"/>
    <mergeCell ref="D251:E251"/>
    <mergeCell ref="L245:M245"/>
    <mergeCell ref="L243:M243"/>
    <mergeCell ref="L239:M239"/>
    <mergeCell ref="N245:O245"/>
    <mergeCell ref="B59:G59"/>
    <mergeCell ref="H59:M59"/>
    <mergeCell ref="N59:S59"/>
    <mergeCell ref="B65:G65"/>
    <mergeCell ref="N65:S65"/>
    <mergeCell ref="H65:M65"/>
    <mergeCell ref="A64:S64"/>
    <mergeCell ref="B71:G71"/>
    <mergeCell ref="H71:M71"/>
    <mergeCell ref="N71:S71"/>
    <mergeCell ref="A70:S70"/>
    <mergeCell ref="H245:I245"/>
    <mergeCell ref="F251:G251"/>
    <mergeCell ref="H251:I251"/>
    <mergeCell ref="F265:G265"/>
    <mergeCell ref="H265:I265"/>
    <mergeCell ref="B283:G283"/>
    <mergeCell ref="H283:M283"/>
    <mergeCell ref="J239:K239"/>
    <mergeCell ref="D265:E265"/>
    <mergeCell ref="F308:G308"/>
    <mergeCell ref="H308:I308"/>
    <mergeCell ref="D308:E308"/>
    <mergeCell ref="B308:C308"/>
    <mergeCell ref="B272:G272"/>
    <mergeCell ref="H294:M294"/>
    <mergeCell ref="J265:K265"/>
    <mergeCell ref="H272:M272"/>
    <mergeCell ref="L265:M265"/>
    <mergeCell ref="A268:AB268"/>
    <mergeCell ref="A265:A266"/>
    <mergeCell ref="J308:K308"/>
    <mergeCell ref="A294:A296"/>
    <mergeCell ref="B294:G294"/>
    <mergeCell ref="B265:C265"/>
    <mergeCell ref="L308:M308"/>
    <mergeCell ref="A272:A274"/>
  </mergeCells>
  <dataValidations count="7">
    <dataValidation type="whole" showInputMessage="1" showErrorMessage="1" errorTitle="Validar" error="Se debe declarar valores numéricos que estén en el rango de 0 a 99999999_x000a__x000a_Es obligatorio declarar el número de profesores que laboran en la institución._x000a_" sqref="N96">
      <formula1>1</formula1>
      <formula2>999999</formula2>
    </dataValidation>
    <dataValidation type="whole" showInputMessage="1" showErrorMessage="1" errorTitle="Validar" error="Se debe declarar valores numéricos que estén en el rango de 0 a 99999999" sqref="B75:H76 B51:T51 B45:W45 B43:S44 B49:M50 B57:W57 B55:S56 B61:M62 B63:W63">
      <formula1>1</formula1>
      <formula2>999999</formula2>
    </dataValidation>
    <dataValidation showInputMessage="1" showErrorMessage="1" errorTitle="Validar" error="Se debe declarar valores numéricos que estén en el rango de 0 a 99999999" sqref="I75:R76 N61:S62 N49:S50 B69:W69 B67:T68 B73:S74"/>
    <dataValidation type="whole" allowBlank="1" showInputMessage="1" showErrorMessage="1" errorTitle="Validar" error="Se debe declarar valores numéricos que estén en el rango de 0 a 99999999" sqref="D240:D242 H240:H242 J240:J242 B240:B242 L240:L242 B239:M239">
      <formula1>0</formula1>
      <formula2>999999</formula2>
    </dataValidation>
    <dataValidation type="whole" showInputMessage="1" showErrorMessage="1" errorTitle="Validar" error="Se debe declarar valores numéricos que estén en el rango de 0 a 99999999" sqref="F143 N97 Q104:R113 E96:F97 K96:L97 O179:O180 N104:O113 K104:L113 H107:I107 M179:M180 H179:H180 F179:F180 D179:D180 B179:B180 Q179:Q180 B96:C97 Q96:R97 O96:O97 B159:B162 D159:D162 F159:F162 H159:H162 J159:J162 B164:B176 D164:D176 F164:F176 H164:H176 J164:J176 L164:L176 L159:L162 B297:E304 H297:K304 B253:M255 L134:L143 D135:D143 J134:J143 H134:H143 B135:B143 E104:F113 B104:C113 B275:E282 H275:K282 H286:K293 B82:S89">
      <formula1>0</formula1>
      <formula2>999999</formula2>
    </dataValidation>
    <dataValidation type="decimal" allowBlank="1" showInputMessage="1" showErrorMessage="1" errorTitle="Validar" error="Se debe declarar valores numéricos que estén en el rango de 0 a 99999999" sqref="L215:L218 L223:L229 H208 F223:F229 N208 Q227:Q229 Q208 B208 E208 C223:C229 F215:F218 N227:N229 B184:B193 F206 C215:C218 T206 D184:D206 L184:L206 H184:H206 P206 R206 B196:B206 J184:J206 V206 K208">
      <formula1>0</formula1>
      <formula2>999999.999999</formula2>
    </dataValidation>
    <dataValidation type="whole" showInputMessage="1" showErrorMessage="1" errorTitle="Validar" error="Se debe declarar valores numéricos que estén en el rango de 0 a 99999999" sqref="F29:F37 M29:M37">
      <formula1>0</formula1>
      <formula2>9999999</formula2>
    </dataValidation>
  </dataValidations>
  <printOptions horizontalCentered="1"/>
  <pageMargins left="0.47244094488188981" right="0.47244094488188981" top="0.51181102362204722" bottom="0.55118110236220474" header="0.31496062992125984" footer="0.31496062992125984"/>
  <pageSetup scale="40" fitToHeight="13" orientation="landscape" r:id="rId1"/>
  <rowBreaks count="6" manualBreakCount="6">
    <brk id="63" max="21" man="1"/>
    <brk id="114" max="21" man="1"/>
    <brk id="155" max="21" man="1"/>
    <brk id="194" max="21" man="1"/>
    <brk id="234" max="21" man="1"/>
    <brk id="282" max="21"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FormatoInstitucional</vt:lpstr>
      <vt:lpstr>FormatoDES</vt:lpstr>
      <vt:lpstr>FormatoDES!Print_Area</vt:lpstr>
      <vt:lpstr>FormatoInstitucional!Print_Area</vt:lpstr>
      <vt:lpstr>FormatoDES!Print_Titles</vt:lpstr>
      <vt:lpstr>FormatoInstitucional!Print_Titles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Sergio Pascual Conde Maldonado</dc:creator>
  <cp:lastModifiedBy>3BTCMF1</cp:lastModifiedBy>
  <cp:lastPrinted>2016-01-13T19:07:37Z</cp:lastPrinted>
  <dcterms:created xsi:type="dcterms:W3CDTF">2011-05-04T15:11:54Z</dcterms:created>
  <dcterms:modified xsi:type="dcterms:W3CDTF">2017-08-01T15:57:11Z</dcterms:modified>
</cp:coreProperties>
</file>